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updateLinks="never" codeName="EstaPastaDeTrabalho"/>
  <mc:AlternateContent xmlns:mc="http://schemas.openxmlformats.org/markup-compatibility/2006">
    <mc:Choice Requires="x15">
      <x15ac:absPath xmlns:x15ac="http://schemas.microsoft.com/office/spreadsheetml/2010/11/ac" url="F:\TIAGO CAPOBIANCO\Projetos\Recapeamento - Nova Jahu - Misael Simões Barbosa e Perpendiculares\2024.08.07 - Envio à LICITAÇÃO\"/>
    </mc:Choice>
  </mc:AlternateContent>
  <xr:revisionPtr revIDLastSave="0" documentId="13_ncr:1_{00F87BF5-C371-4182-9441-91F987A34A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2" r:id="rId1"/>
    <sheet name="Cronograma" sheetId="3" r:id="rId2"/>
  </sheets>
  <externalReferences>
    <externalReference r:id="rId3"/>
  </externalReferences>
  <definedNames>
    <definedName name="A_1">#REF!</definedName>
    <definedName name="Agua">#REF!</definedName>
    <definedName name="_xlnm.Print_Area" localSheetId="1">Cronograma!$A$1:$G$22</definedName>
    <definedName name="_xlnm.Print_Area" localSheetId="0">Orçamento!$A$1:$L$47</definedName>
    <definedName name="Asfalto">#REF!</definedName>
    <definedName name="CompraDireta">#REF!</definedName>
    <definedName name="Cotacao">#REF!</definedName>
    <definedName name="DESONERACAO" hidden="1">IF(OR(Import.Desoneracao="DESONERADO",Import.Desoneracao="SIM"),"SIM","NÃO")</definedName>
    <definedName name="Eletricidade">#REF!</definedName>
    <definedName name="Fluvial">#REF!</definedName>
    <definedName name="Import.Desoneracao" hidden="1">OFFSET([1]DADOS!$G$18,0,-1)</definedName>
    <definedName name="OCara">#REF!</definedName>
    <definedName name="Predial">#REF!</definedName>
    <definedName name="Spina">#REF!</definedName>
    <definedName name="_xlnm.Print_Titles" localSheetId="1">Cronograma!$A:$C,Cronograma!$1:$5</definedName>
    <definedName name="_xlnm.Print_Titles" localSheetId="0">Orçamento!$1:$5</definedName>
    <definedName name="V_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A7" i="3" l="1"/>
  <c r="A3" i="3" l="1"/>
  <c r="B8" i="3"/>
  <c r="B9" i="3"/>
  <c r="B10" i="3"/>
  <c r="B12" i="3"/>
  <c r="B13" i="3"/>
  <c r="A2" i="3"/>
  <c r="A1" i="3"/>
  <c r="B7" i="3"/>
  <c r="K21" i="2" l="1"/>
  <c r="K13" i="2"/>
  <c r="K28" i="2"/>
  <c r="K15" i="2"/>
  <c r="K12" i="2"/>
  <c r="L12" i="2" s="1"/>
  <c r="K26" i="2"/>
  <c r="K22" i="2"/>
  <c r="K14" i="2"/>
  <c r="K11" i="2"/>
  <c r="K8" i="2"/>
  <c r="L8" i="2" s="1"/>
  <c r="K36" i="2"/>
  <c r="L36" i="2" s="1"/>
  <c r="K38" i="2"/>
  <c r="K34" i="2"/>
  <c r="K35" i="2"/>
  <c r="K29" i="2"/>
  <c r="K30" i="2"/>
  <c r="L30" i="2" s="1"/>
  <c r="K24" i="2"/>
  <c r="K23" i="2"/>
  <c r="K10" i="2"/>
  <c r="K17" i="2"/>
  <c r="L17" i="2" s="1"/>
  <c r="K16" i="2"/>
  <c r="L16" i="2" s="1"/>
  <c r="K9" i="2"/>
  <c r="L9" i="2" s="1"/>
  <c r="L14" i="2"/>
  <c r="L26" i="2"/>
  <c r="L25" i="2" s="1"/>
  <c r="C10" i="3" s="1"/>
  <c r="L10" i="2"/>
  <c r="L38" i="2"/>
  <c r="L37" i="2" s="1"/>
  <c r="C14" i="3" s="1"/>
  <c r="L35" i="2"/>
  <c r="L13" i="2"/>
  <c r="L21" i="2"/>
  <c r="L28" i="2"/>
  <c r="L22" i="2"/>
  <c r="L29" i="2"/>
  <c r="L11" i="2"/>
  <c r="L24" i="2"/>
  <c r="L23" i="2"/>
  <c r="L15" i="2"/>
  <c r="L34" i="2"/>
  <c r="B11" i="3"/>
  <c r="L27" i="2" l="1"/>
  <c r="C11" i="3" s="1"/>
  <c r="G11" i="3" s="1"/>
  <c r="E14" i="3"/>
  <c r="G14" i="3"/>
  <c r="E10" i="3"/>
  <c r="G10" i="3"/>
  <c r="L20" i="2"/>
  <c r="C9" i="3" s="1"/>
  <c r="L33" i="2"/>
  <c r="C13" i="3" s="1"/>
  <c r="K19" i="2"/>
  <c r="L19" i="2" s="1"/>
  <c r="L18" i="2" s="1"/>
  <c r="C8" i="3" s="1"/>
  <c r="K7" i="2"/>
  <c r="L7" i="2" s="1"/>
  <c r="L6" i="2" s="1"/>
  <c r="E11" i="3" l="1"/>
  <c r="C7" i="3"/>
  <c r="E13" i="3"/>
  <c r="G13" i="3"/>
  <c r="G9" i="3"/>
  <c r="E9" i="3"/>
  <c r="K32" i="2"/>
  <c r="L32" i="2" s="1"/>
  <c r="L31" i="2" s="1"/>
  <c r="C12" i="3" s="1"/>
  <c r="G8" i="3"/>
  <c r="E8" i="3"/>
  <c r="G7" i="3" l="1"/>
  <c r="E7" i="3"/>
  <c r="L39" i="2"/>
  <c r="G12" i="3"/>
  <c r="E12" i="3"/>
  <c r="E15" i="3" l="1"/>
  <c r="D15" i="3" s="1"/>
  <c r="G15" i="3"/>
  <c r="F15" i="3" s="1"/>
  <c r="E16" i="3" l="1"/>
  <c r="G16" i="3" l="1"/>
  <c r="F16" i="3" s="1"/>
  <c r="D16" i="3" l="1"/>
</calcChain>
</file>

<file path=xl/sharedStrings.xml><?xml version="1.0" encoding="utf-8"?>
<sst xmlns="http://schemas.openxmlformats.org/spreadsheetml/2006/main" count="240" uniqueCount="162">
  <si>
    <t>UN</t>
  </si>
  <si>
    <t>01.17.041</t>
  </si>
  <si>
    <t>Projeto executivo de arquitetura em formato A0</t>
  </si>
  <si>
    <t>M2</t>
  </si>
  <si>
    <t>M</t>
  </si>
  <si>
    <t>M3</t>
  </si>
  <si>
    <t>H</t>
  </si>
  <si>
    <t>M3XKM</t>
  </si>
  <si>
    <t>54.01.410</t>
  </si>
  <si>
    <t>Varrição de pavimento para recapeamento</t>
  </si>
  <si>
    <t>54.03.230</t>
  </si>
  <si>
    <t>Imprimação betuminosa ligante</t>
  </si>
  <si>
    <t>Fonte</t>
  </si>
  <si>
    <t>CDHU</t>
  </si>
  <si>
    <t>1.</t>
  </si>
  <si>
    <t>%</t>
  </si>
  <si>
    <t>101839</t>
  </si>
  <si>
    <t>RECOMPOSIÇÃO DE BASE E OU SUB-BASE PARA FECHAMENTO DE VALAS DE SOLO COM CIMENTO (TEOR DE 6%) - INCLUSO RETIRADA E COLOCAÇÃO DO MATERIAL. AF_12/2020</t>
  </si>
  <si>
    <t>95995</t>
  </si>
  <si>
    <t>EXECUÇÃO DE PAVIMENTO COM APLICAÇÃO DE CONCRETO ASFÁLTICO, CAMADA DE ROLAMENTO - EXCLUSIVE CARGA E TRANSPORTE. AF_11/2019</t>
  </si>
  <si>
    <t>96001</t>
  </si>
  <si>
    <t>FRESAGEM DE PAVIMENTO ASFÁLTICO (PROFUNDIDADE ATÉ 5,0 CM) - EXCLUSIVE TRANSPORTE. AF_11/2019</t>
  </si>
  <si>
    <t>102509</t>
  </si>
  <si>
    <t>PINTURA DE FAIXA DE PEDESTRE OU ZEBRADA TINTA RETRORREFLETIVA A BASE DE RESINA ACRÍLICA COM MICROESFERAS DE VIDRO, E = 30 CM, APLICAÇÃO MANUAL. AF_05/2021</t>
  </si>
  <si>
    <t>102512</t>
  </si>
  <si>
    <t>PINTURA DE EIXO VIÁRIO SOBRE ASFALTO COM TINTA RETRORREFLETIVA A BASE DE RESINA ACRÍLICA COM MICROESFERAS DE VIDRO, APLICAÇÃO MECÂNICA COM DEMARCADORA AUTOPROPELIDA. AF_05/2021</t>
  </si>
  <si>
    <t>102513</t>
  </si>
  <si>
    <t>PINTURA DE SÍMBOLOS E TEXTOS COM TINTA ACRÍLICA, DEMARCAÇÃO COM FITA ADESIVA E APLICAÇÃO COM ROLO. AF_05/2021</t>
  </si>
  <si>
    <t>97914</t>
  </si>
  <si>
    <t>TRANSPORTE COM CAMINHÃO BASCULANTE DE 6 M³, EM VIA URBANA PAVIMENTADA, DMT ATÉ 30 KM (UNIDADE: M3XKM). AF_07/2020</t>
  </si>
  <si>
    <t>100981</t>
  </si>
  <si>
    <t>CARGA, MANOBRA E DESCARGA DE ENTULHO EM CAMINHÃO BASCULANTE 6 M³ - CARGA COM ESCAVADEIRA HIDRÁULICA  (CAÇAMBA DE 0,80 M³ / 111 HP) E DESCARGA LIVRE (UNIDADE: M3). AF_07/2020</t>
  </si>
  <si>
    <t>100985</t>
  </si>
  <si>
    <t>CARGA DE MISTURA ASFÁLTICA EM CAMINHÃO BASCULANTE 6 M³ (UNIDADE: M3). AF_07/2020</t>
  </si>
  <si>
    <t>98532</t>
  </si>
  <si>
    <t>88239</t>
  </si>
  <si>
    <t>AJUDANTE DE CARPINTEIRO COM ENCARGOS COMPLEMENTARES</t>
  </si>
  <si>
    <t>88262</t>
  </si>
  <si>
    <t>CARPINTEIRO DE FORMAS COM ENCARGOS COMPLEMENTARES</t>
  </si>
  <si>
    <t>88310</t>
  </si>
  <si>
    <t>PINTOR COM ENCARGOS COMPLEMENTARES</t>
  </si>
  <si>
    <t>100301</t>
  </si>
  <si>
    <t>AJUDANTE DE PINTOR COM ENCARGOS COMPLEMENTARES</t>
  </si>
  <si>
    <t>Item</t>
  </si>
  <si>
    <t>Descrição</t>
  </si>
  <si>
    <t>Valor em R$</t>
  </si>
  <si>
    <t>1º Mês</t>
  </si>
  <si>
    <t>2º Mês</t>
  </si>
  <si>
    <t>Obra:</t>
  </si>
  <si>
    <t>Local:</t>
  </si>
  <si>
    <t>Código</t>
  </si>
  <si>
    <t>SINAPI-I</t>
  </si>
  <si>
    <t xml:space="preserve">M     </t>
  </si>
  <si>
    <t xml:space="preserve">KG    </t>
  </si>
  <si>
    <t xml:space="preserve">L     </t>
  </si>
  <si>
    <t xml:space="preserve">M2    </t>
  </si>
  <si>
    <t>7,45</t>
  </si>
  <si>
    <t>Qtd arredondada</t>
  </si>
  <si>
    <t>BDI 1:</t>
  </si>
  <si>
    <t>2.</t>
  </si>
  <si>
    <t>3.</t>
  </si>
  <si>
    <t>4.</t>
  </si>
  <si>
    <t>5.</t>
  </si>
  <si>
    <t>6.</t>
  </si>
  <si>
    <t>7.</t>
  </si>
  <si>
    <t>8.</t>
  </si>
  <si>
    <t>250,00</t>
  </si>
  <si>
    <t>R$</t>
  </si>
  <si>
    <t>Total do Mês</t>
  </si>
  <si>
    <t>Total Acumualdo</t>
  </si>
  <si>
    <t>20,12</t>
  </si>
  <si>
    <t>SINAPI/SP</t>
  </si>
  <si>
    <t>14,33</t>
  </si>
  <si>
    <t>7,81</t>
  </si>
  <si>
    <t>3,08</t>
  </si>
  <si>
    <t>7,41</t>
  </si>
  <si>
    <t xml:space="preserve">PLACA DE OBRA (PARA CONSTRUCAO CIVIL) EM CHAPA GALVANIZADA *N. 22*, ADESIVADA, DE *2,4 X 1,2* M (SEM POSTES PARA FIXACAO)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</si>
  <si>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PONTALETE *7,5 X 7,5* CM EM PINUS, MISTA OU EQUIVALENTE DA REGIAO - BRUTA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</si>
  <si>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PREGO DE ACO POLIDO COM CABECA 18 X 27 (2 1/2 X 10)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</si>
  <si>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TINTA LATEX ACRILICA STANDARD, COR BRANCA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</si>
  <si>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35,07</t>
  </si>
  <si>
    <t>6,86</t>
  </si>
  <si>
    <t>PODA EM ALTURA DE ÁRVORE COM DIÂMETRO DE TRONCO MENOR QUE 0,20 M. AF_03/2024</t>
  </si>
  <si>
    <t>Memória de Cálculo</t>
  </si>
  <si>
    <t>Qtd</t>
  </si>
  <si>
    <t>Un.</t>
  </si>
  <si>
    <t>Preço Unitário
Boletim</t>
  </si>
  <si>
    <t>Preço 
Unitário 
sem BDI</t>
  </si>
  <si>
    <t>36,43</t>
  </si>
  <si>
    <t>CDHU 194, Maio/2024, Não Desonerada</t>
  </si>
  <si>
    <t>32,99</t>
  </si>
  <si>
    <t>9,74</t>
  </si>
  <si>
    <t>57,96</t>
  </si>
  <si>
    <t>112,18</t>
  </si>
  <si>
    <t>1.436,67</t>
  </si>
  <si>
    <t>37,93</t>
  </si>
  <si>
    <t>31,21</t>
  </si>
  <si>
    <t>33,26</t>
  </si>
  <si>
    <t>SINAPI/SP, Junho/2024, Não Desonerada</t>
  </si>
  <si>
    <t>Serviços Preliminares</t>
  </si>
  <si>
    <t>Placa Padrão do Governo Federal</t>
  </si>
  <si>
    <t>Composição para 8 m² de Placa</t>
  </si>
  <si>
    <t>Poda Superficial das árvores presentes, mantendo a vida da espécie arbórea</t>
  </si>
  <si>
    <t>Quatro caçambas de 5 m³ cada para remover a poda das árvores</t>
  </si>
  <si>
    <t>20 m³ das 4 caçambas para uma distância de 20 km</t>
  </si>
  <si>
    <t>Administração Local</t>
  </si>
  <si>
    <t>CP-01</t>
  </si>
  <si>
    <t>Considerada a visita de 2,50 horas por semana, com quatro visitas por mês, para um total de dois meses de vistoria de Engenheiro Civil Sênior</t>
  </si>
  <si>
    <t>Fresagem de até 5,00 cm da totalidade da área</t>
  </si>
  <si>
    <t>Considerada uma espessura de 0,01 m sobre toda a área fresada de forma a fazer reparos superficiais na base</t>
  </si>
  <si>
    <t>Espessura de 0,03 m x Empolamento de 100% x Distância de 5,7 km até a Secretaria de Mobilidade Urbana</t>
  </si>
  <si>
    <t>A totalidade da área fresada deve ser limpa</t>
  </si>
  <si>
    <t>Fresagem</t>
  </si>
  <si>
    <t>Imprimação</t>
  </si>
  <si>
    <t>A totalidade da área fresada deve receber a pintura de ligação</t>
  </si>
  <si>
    <t>4.1</t>
  </si>
  <si>
    <t>Ensaios</t>
  </si>
  <si>
    <t>Camada de Rolamento</t>
  </si>
  <si>
    <t>Para toda a área fresada, considerou-se uma espessura de 0,035 m</t>
  </si>
  <si>
    <t>Idem volume carregado</t>
  </si>
  <si>
    <t>Distância de 25 km</t>
  </si>
  <si>
    <t>CP-02</t>
  </si>
  <si>
    <t>Um conjunto de ensaios</t>
  </si>
  <si>
    <t>Sinalização</t>
  </si>
  <si>
    <t>Vide projeto de sinalização - para cada esquina, prevê-se uma faixa de pedestres e uma alerta de PARE</t>
  </si>
  <si>
    <t>Linha demarcatório junto ao PARE</t>
  </si>
  <si>
    <t>As Built</t>
  </si>
  <si>
    <t>Projeto As Built, uma unidade para todas as vias contempladas</t>
  </si>
  <si>
    <t>1.1</t>
  </si>
  <si>
    <t>3.3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</si>
  <si>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</si>
  <si>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</si>
  <si>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</si>
  <si>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</si>
  <si>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</si>
  <si>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</si>
  <si>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</si>
  <si>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</si>
  <si>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</si>
  <si>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</si>
  <si>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ENSAIOS DE LABORATÓRIO - DOSAGEM MARSHALL, GRANULOMETRIA, TEOR DE ASFALTO, ESTABILIDADE, FLUÊNCIA, VISCOSIDADE E ESPESSURA DA CAPA ASFÁLTICA FINALIZADA (COMPACTADA) - EMITIR ART/RRT DO LAUDO</t>
  </si>
  <si>
    <t>COMPOSIÇÃO</t>
  </si>
  <si>
    <t>2.1</t>
  </si>
  <si>
    <t>3.1</t>
  </si>
  <si>
    <t>3.2</t>
  </si>
  <si>
    <t>3.4</t>
  </si>
  <si>
    <t>5.1</t>
  </si>
  <si>
    <t>5.2</t>
  </si>
  <si>
    <t>5.3</t>
  </si>
  <si>
    <t>6.1</t>
  </si>
  <si>
    <t>7.1</t>
  </si>
  <si>
    <t>7.2</t>
  </si>
  <si>
    <t>7.3</t>
  </si>
  <si>
    <t>8.1</t>
  </si>
  <si>
    <t>Total Geral</t>
  </si>
  <si>
    <t>Recapeamento Com Fresagem em Vias Urbanas</t>
  </si>
  <si>
    <t>Rua Ariosvaldo de Andrade, Jardim Nova Jaú, CEP: 17213-620, Jahu/SP
Rua Misael Simões Barbosa, Jardim Nova Jaú, CEP: 17213-610, Jahu/SP
Rua Vereador João Buoro, Jardim Nova Jaú, CEP: 17213-470, Jahu/SP</t>
  </si>
  <si>
    <t>&lt;-- BDI para itens dos boletins de custo (CDHU e SINAPI/SP)</t>
  </si>
  <si>
    <t>Jahu/SP, 08 de agosto de 2024</t>
  </si>
  <si>
    <t>Cronograma</t>
  </si>
  <si>
    <t>Preço 
Unitário 
com BDI e Desconto</t>
  </si>
  <si>
    <t>Preço 
Total 
com BDI e Desconto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</si>
</sst>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General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sz val="11"/>
      <color indexed="8"/>
      <name val="Calibri"/>
      <family val="2"/>
      <scheme val="minor"/>
    </font>
    <font>
      <i/>
      <sz val="8"/>
      <color theme="1"/>
      <name val="Segoe UI"/>
      <family val="2"/>
    </font>
    <font>
      <b/>
      <sz val="10"/>
      <color theme="0"/>
      <name val="Segoe UI"/>
      <family val="2"/>
    </font>
    <font>
      <b/>
      <sz val="8"/>
      <color theme="0"/>
      <name val="Segoe UI"/>
      <family val="2"/>
    </font>
    <font>
      <sz val="8"/>
      <name val="Segoe UI"/>
      <family val="2"/>
    </font>
    <font>
      <sz val="8"/>
      <color indexed="8"/>
      <name val="Segoe UI"/>
      <family val="2"/>
    </font>
    <font>
      <b/>
      <sz val="8"/>
      <color indexed="8"/>
      <name val="Segoe UI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theme="0"/>
      <name val="Segoe UI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/>
    <xf numFmtId="164" fontId="3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63">
    <xf numFmtId="0" fontId="0" fillId="0" borderId="0" xfId="0"/>
    <xf numFmtId="164" fontId="6" fillId="0" borderId="0" xfId="4" applyFont="1" applyAlignment="1">
      <alignment horizontal="center"/>
    </xf>
    <xf numFmtId="164" fontId="6" fillId="0" borderId="0" xfId="4" applyFont="1"/>
    <xf numFmtId="43" fontId="6" fillId="0" borderId="0" xfId="5" applyFont="1" applyFill="1" applyBorder="1" applyAlignment="1" applyProtection="1">
      <alignment horizontal="center"/>
    </xf>
    <xf numFmtId="164" fontId="5" fillId="0" borderId="0" xfId="4" applyFont="1" applyAlignment="1">
      <alignment horizontal="center"/>
    </xf>
    <xf numFmtId="44" fontId="0" fillId="0" borderId="0" xfId="0" applyNumberFormat="1"/>
    <xf numFmtId="44" fontId="14" fillId="0" borderId="1" xfId="1" applyFont="1" applyFill="1" applyBorder="1" applyAlignment="1" applyProtection="1">
      <alignment horizontal="center"/>
    </xf>
    <xf numFmtId="44" fontId="14" fillId="0" borderId="1" xfId="1" applyFont="1" applyFill="1" applyBorder="1" applyAlignment="1">
      <alignment horizontal="center" vertical="center" wrapText="1"/>
    </xf>
    <xf numFmtId="164" fontId="13" fillId="3" borderId="1" xfId="4" applyFont="1" applyFill="1" applyBorder="1" applyAlignment="1">
      <alignment horizontal="center"/>
    </xf>
    <xf numFmtId="164" fontId="16" fillId="0" borderId="1" xfId="4" applyFont="1" applyBorder="1" applyAlignment="1">
      <alignment horizontal="center" vertical="center"/>
    </xf>
    <xf numFmtId="164" fontId="16" fillId="0" borderId="1" xfId="4" applyFont="1" applyBorder="1" applyAlignment="1">
      <alignment horizontal="left" vertical="center" wrapText="1"/>
    </xf>
    <xf numFmtId="44" fontId="13" fillId="3" borderId="1" xfId="1" applyFont="1" applyFill="1" applyBorder="1" applyAlignment="1">
      <alignment horizontal="center"/>
    </xf>
    <xf numFmtId="10" fontId="13" fillId="3" borderId="1" xfId="1" applyNumberFormat="1" applyFont="1" applyFill="1" applyBorder="1" applyAlignment="1">
      <alignment horizontal="center"/>
    </xf>
    <xf numFmtId="164" fontId="16" fillId="0" borderId="2" xfId="4" applyFont="1" applyBorder="1" applyAlignment="1">
      <alignment horizontal="center"/>
    </xf>
    <xf numFmtId="164" fontId="13" fillId="3" borderId="1" xfId="4" applyFont="1" applyFill="1" applyBorder="1" applyAlignment="1">
      <alignment horizontal="right"/>
    </xf>
    <xf numFmtId="164" fontId="13" fillId="3" borderId="1" xfId="4" applyFont="1" applyFill="1" applyBorder="1" applyAlignment="1">
      <alignment horizontal="center"/>
    </xf>
    <xf numFmtId="164" fontId="13" fillId="3" borderId="4" xfId="4" applyFont="1" applyFill="1" applyBorder="1" applyAlignment="1">
      <alignment horizontal="center" vertical="center"/>
    </xf>
    <xf numFmtId="164" fontId="13" fillId="3" borderId="3" xfId="4" applyFont="1" applyFill="1" applyBorder="1" applyAlignment="1">
      <alignment horizontal="center" vertical="center"/>
    </xf>
    <xf numFmtId="43" fontId="13" fillId="3" borderId="4" xfId="5" applyFont="1" applyFill="1" applyBorder="1" applyAlignment="1" applyProtection="1">
      <alignment horizontal="center" vertical="center"/>
    </xf>
    <xf numFmtId="43" fontId="13" fillId="3" borderId="3" xfId="5" applyFont="1" applyFill="1" applyBorder="1" applyAlignment="1" applyProtection="1">
      <alignment horizontal="center" vertical="center"/>
    </xf>
    <xf numFmtId="164" fontId="15" fillId="0" borderId="0" xfId="4" applyFont="1" applyAlignment="1">
      <alignment horizontal="left"/>
    </xf>
    <xf numFmtId="164" fontId="15" fillId="0" borderId="0" xfId="4" applyFont="1" applyAlignment="1">
      <alignment horizontal="left" wrapText="1"/>
    </xf>
    <xf numFmtId="0" fontId="8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4" fontId="9" fillId="0" borderId="0" xfId="1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0" fontId="1" fillId="0" borderId="0" xfId="2" applyNumberFormat="1" applyFont="1" applyAlignment="1" applyProtection="1">
      <alignment horizontal="center" vertical="center"/>
      <protection locked="0"/>
    </xf>
    <xf numFmtId="10" fontId="11" fillId="0" borderId="0" xfId="2" applyNumberFormat="1" applyFont="1" applyAlignment="1" applyProtection="1">
      <alignment horizontal="left" vertical="center"/>
      <protection locked="0"/>
    </xf>
    <xf numFmtId="10" fontId="11" fillId="0" borderId="0" xfId="2" applyNumberFormat="1" applyFont="1" applyAlignment="1" applyProtection="1">
      <alignment horizontal="left" vertical="center"/>
      <protection locked="0"/>
    </xf>
    <xf numFmtId="44" fontId="9" fillId="0" borderId="0" xfId="1" applyFont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44" fontId="12" fillId="3" borderId="1" xfId="1" applyFont="1" applyFill="1" applyBorder="1" applyAlignment="1" applyProtection="1">
      <alignment horizontal="center" vertical="center" wrapText="1"/>
      <protection locked="0"/>
    </xf>
    <xf numFmtId="44" fontId="20" fillId="3" borderId="1" xfId="1" applyFont="1" applyFill="1" applyBorder="1" applyAlignment="1" applyProtection="1">
      <alignment horizontal="center" vertical="center" wrapText="1"/>
      <protection locked="0"/>
    </xf>
    <xf numFmtId="44" fontId="18" fillId="0" borderId="1" xfId="1" applyFont="1" applyBorder="1" applyAlignment="1" applyProtection="1">
      <alignment horizontal="center" vertical="center"/>
      <protection locked="0"/>
    </xf>
    <xf numFmtId="44" fontId="18" fillId="0" borderId="1" xfId="1" applyFont="1" applyFill="1" applyBorder="1" applyAlignment="1" applyProtection="1">
      <alignment horizontal="center" vertical="center"/>
      <protection locked="0"/>
    </xf>
    <xf numFmtId="0" fontId="12" fillId="5" borderId="5" xfId="0" applyFont="1" applyFill="1" applyBorder="1" applyAlignment="1" applyProtection="1">
      <alignment horizontal="right"/>
      <protection locked="0"/>
    </xf>
    <xf numFmtId="44" fontId="12" fillId="5" borderId="0" xfId="1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wrapText="1"/>
      <protection locked="0"/>
    </xf>
    <xf numFmtId="2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4" fontId="7" fillId="0" borderId="0" xfId="1" applyFont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left" vertical="center"/>
    </xf>
    <xf numFmtId="0" fontId="21" fillId="3" borderId="1" xfId="0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/>
    </xf>
    <xf numFmtId="0" fontId="22" fillId="4" borderId="1" xfId="0" quotePrefix="1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vertical="center" wrapText="1"/>
    </xf>
    <xf numFmtId="0" fontId="18" fillId="4" borderId="1" xfId="0" applyFont="1" applyFill="1" applyBorder="1" applyAlignment="1" applyProtection="1">
      <alignment vertical="center" wrapText="1"/>
    </xf>
    <xf numFmtId="2" fontId="18" fillId="4" borderId="1" xfId="0" applyNumberFormat="1" applyFont="1" applyFill="1" applyBorder="1" applyAlignment="1" applyProtection="1">
      <alignment horizontal="center" vertical="center"/>
    </xf>
    <xf numFmtId="2" fontId="18" fillId="0" borderId="1" xfId="0" applyNumberFormat="1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44" fontId="18" fillId="0" borderId="1" xfId="1" applyFont="1" applyBorder="1" applyAlignment="1" applyProtection="1">
      <alignment horizontal="center" vertical="center"/>
    </xf>
    <xf numFmtId="0" fontId="22" fillId="4" borderId="1" xfId="0" applyFont="1" applyFill="1" applyBorder="1" applyAlignment="1" applyProtection="1">
      <alignment horizontal="center" vertical="center"/>
    </xf>
    <xf numFmtId="10" fontId="14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9">
    <cellStyle name="Excel Built-in Normal" xfId="4" xr:uid="{D58AC83C-A7E8-4170-8275-D2411BF1D4DB}"/>
    <cellStyle name="Moeda" xfId="1" builtinId="4"/>
    <cellStyle name="Normal" xfId="0" builtinId="0"/>
    <cellStyle name="Normal 2" xfId="3" xr:uid="{F7C9CBEF-DD7C-4332-93DB-CBB913D07B99}"/>
    <cellStyle name="Normal 2 2" xfId="7" xr:uid="{70B26545-718D-4A2B-B160-38EB17E8E571}"/>
    <cellStyle name="Normal 3" xfId="6" xr:uid="{F46C749D-8CEB-4209-B967-F374F5F84DF0}"/>
    <cellStyle name="Porcentagem" xfId="2" builtinId="5"/>
    <cellStyle name="Vírgula" xfId="5" builtinId="3"/>
    <cellStyle name="Vírgula 2" xfId="8" xr:uid="{1EBD07A0-109E-44D8-BDF8-9918EA273A4A}"/>
  </cellStyles>
  <dxfs count="0"/>
  <tableStyles count="0" defaultTableStyle="TableStyleMedium2" defaultPivotStyle="PivotStyleLight16"/>
  <colors>
    <mruColors>
      <color rgb="FF66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ago_morando\Documents\Modelos\Planilha%20M&#250;ltipla%20(Conv&#234;nios%20Caixa)\PLANILHA%20M&#218;LTIPLA%20V3.0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FEFE-7025-479E-A956-9E0BAF2C9F8B}">
  <sheetPr codeName="Planilha2">
    <pageSetUpPr fitToPage="1"/>
  </sheetPr>
  <dimension ref="A1:L1308"/>
  <sheetViews>
    <sheetView tabSelected="1" zoomScaleNormal="100" workbookViewId="0"/>
  </sheetViews>
  <sheetFormatPr defaultColWidth="9.140625" defaultRowHeight="14.25" x14ac:dyDescent="0.25"/>
  <cols>
    <col min="1" max="1" width="6.28515625" style="27" bestFit="1" customWidth="1"/>
    <col min="2" max="2" width="7.7109375" style="43" customWidth="1"/>
    <col min="3" max="3" width="10.85546875" style="43" bestFit="1" customWidth="1"/>
    <col min="4" max="4" width="36.140625" style="44" customWidth="1"/>
    <col min="5" max="5" width="26.42578125" style="44" customWidth="1"/>
    <col min="6" max="6" width="7.5703125" style="46" bestFit="1" customWidth="1"/>
    <col min="7" max="7" width="7.5703125" style="46" hidden="1" customWidth="1"/>
    <col min="8" max="8" width="7.42578125" style="46" bestFit="1" customWidth="1"/>
    <col min="9" max="9" width="12.140625" style="46" bestFit="1" customWidth="1"/>
    <col min="10" max="11" width="12.140625" style="47" bestFit="1" customWidth="1"/>
    <col min="12" max="12" width="14.28515625" style="47" bestFit="1" customWidth="1"/>
    <col min="13" max="16384" width="9.140625" style="27"/>
  </cols>
  <sheetData>
    <row r="1" spans="1:12" x14ac:dyDescent="0.25">
      <c r="A1" s="22" t="s">
        <v>48</v>
      </c>
      <c r="B1" s="23" t="s">
        <v>155</v>
      </c>
      <c r="C1" s="24"/>
      <c r="D1" s="24"/>
      <c r="E1" s="24"/>
      <c r="F1" s="24"/>
      <c r="G1" s="24"/>
      <c r="H1" s="24"/>
      <c r="I1" s="25"/>
      <c r="J1" s="26" t="s">
        <v>89</v>
      </c>
      <c r="K1" s="26"/>
      <c r="L1" s="26"/>
    </row>
    <row r="2" spans="1:12" ht="41.25" customHeight="1" x14ac:dyDescent="0.25">
      <c r="A2" s="28" t="s">
        <v>49</v>
      </c>
      <c r="B2" s="29" t="s">
        <v>156</v>
      </c>
      <c r="C2" s="24"/>
      <c r="D2" s="24"/>
      <c r="E2" s="24"/>
      <c r="F2" s="24"/>
      <c r="G2" s="24"/>
      <c r="H2" s="24"/>
      <c r="I2" s="25"/>
      <c r="J2" s="26" t="s">
        <v>98</v>
      </c>
      <c r="K2" s="26"/>
      <c r="L2" s="26"/>
    </row>
    <row r="3" spans="1:12" x14ac:dyDescent="0.25">
      <c r="A3" s="22" t="s">
        <v>58</v>
      </c>
      <c r="B3" s="30">
        <v>0.2009</v>
      </c>
      <c r="C3" s="31" t="s">
        <v>157</v>
      </c>
      <c r="D3" s="31"/>
      <c r="E3" s="31"/>
      <c r="F3" s="31"/>
      <c r="G3" s="31"/>
      <c r="H3" s="31"/>
      <c r="I3" s="32"/>
      <c r="J3" s="33"/>
      <c r="K3" s="33"/>
      <c r="L3" s="33"/>
    </row>
    <row r="4" spans="1:12" x14ac:dyDescent="0.25">
      <c r="A4" s="34" t="s">
        <v>158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57" x14ac:dyDescent="0.25">
      <c r="A5" s="35" t="s">
        <v>43</v>
      </c>
      <c r="B5" s="35" t="s">
        <v>50</v>
      </c>
      <c r="C5" s="35" t="s">
        <v>12</v>
      </c>
      <c r="D5" s="36" t="s">
        <v>44</v>
      </c>
      <c r="E5" s="36" t="s">
        <v>83</v>
      </c>
      <c r="F5" s="35" t="s">
        <v>84</v>
      </c>
      <c r="G5" s="36" t="s">
        <v>57</v>
      </c>
      <c r="H5" s="36" t="s">
        <v>85</v>
      </c>
      <c r="I5" s="36" t="s">
        <v>86</v>
      </c>
      <c r="J5" s="37" t="s">
        <v>87</v>
      </c>
      <c r="K5" s="37" t="s">
        <v>160</v>
      </c>
      <c r="L5" s="37" t="s">
        <v>161</v>
      </c>
    </row>
    <row r="6" spans="1:12" x14ac:dyDescent="0.25">
      <c r="A6" s="48" t="s">
        <v>14</v>
      </c>
      <c r="B6" s="49" t="s">
        <v>99</v>
      </c>
      <c r="C6" s="50"/>
      <c r="D6" s="51"/>
      <c r="E6" s="51"/>
      <c r="F6" s="48"/>
      <c r="G6" s="51"/>
      <c r="H6" s="51"/>
      <c r="I6" s="51"/>
      <c r="J6" s="38"/>
      <c r="K6" s="38"/>
      <c r="L6" s="38">
        <f>SUM(L7:L17)</f>
        <v>7127.7800000000007</v>
      </c>
    </row>
    <row r="7" spans="1:12" ht="63.75" x14ac:dyDescent="0.25">
      <c r="A7" s="52" t="s">
        <v>128</v>
      </c>
      <c r="B7" s="53">
        <v>4813</v>
      </c>
      <c r="C7" s="54" t="s">
        <v>51</v>
      </c>
      <c r="D7" s="55" t="s">
        <v>76</v>
      </c>
      <c r="E7" s="56" t="s">
        <v>100</v>
      </c>
      <c r="F7" s="57">
        <v>8</v>
      </c>
      <c r="G7" s="58">
        <v>8</v>
      </c>
      <c r="H7" s="59" t="s">
        <v>55</v>
      </c>
      <c r="I7" s="60" t="s">
        <v>66</v>
      </c>
      <c r="J7" s="40">
        <v>250</v>
      </c>
      <c r="K7" s="40">
        <f>ROUND(IF(C7="FDE", (J7/1.195)*(1+$B$3), J7*(1+$B$3)),2)</f>
        <v>300.23</v>
      </c>
      <c r="L7" s="39">
        <f>ROUND(G7*K7,2)</f>
        <v>2401.84</v>
      </c>
    </row>
    <row r="8" spans="1:12" ht="25.5" x14ac:dyDescent="0.25">
      <c r="A8" s="52" t="s">
        <v>130</v>
      </c>
      <c r="B8" s="61" t="s">
        <v>37</v>
      </c>
      <c r="C8" s="54" t="s">
        <v>71</v>
      </c>
      <c r="D8" s="55" t="s">
        <v>38</v>
      </c>
      <c r="E8" s="56" t="s">
        <v>101</v>
      </c>
      <c r="F8" s="57">
        <v>6.4</v>
      </c>
      <c r="G8" s="58">
        <v>6.4</v>
      </c>
      <c r="H8" s="59" t="s">
        <v>6</v>
      </c>
      <c r="I8" s="60" t="s">
        <v>97</v>
      </c>
      <c r="J8" s="40" t="s">
        <v>97</v>
      </c>
      <c r="K8" s="40">
        <f t="shared" ref="K8:K34" si="0">ROUND(IF(C8="FDE", (J8/1.195)*(1+$B$3), J8*(1+$B$3)),2)</f>
        <v>39.94</v>
      </c>
      <c r="L8" s="39">
        <f t="shared" ref="L8:L34" si="1">ROUND(G8*K8,2)</f>
        <v>255.62</v>
      </c>
    </row>
    <row r="9" spans="1:12" ht="25.5" x14ac:dyDescent="0.25">
      <c r="A9" s="52" t="s">
        <v>131</v>
      </c>
      <c r="B9" s="61" t="s">
        <v>35</v>
      </c>
      <c r="C9" s="54" t="s">
        <v>71</v>
      </c>
      <c r="D9" s="55" t="s">
        <v>36</v>
      </c>
      <c r="E9" s="56" t="s">
        <v>101</v>
      </c>
      <c r="F9" s="57">
        <v>7.28</v>
      </c>
      <c r="G9" s="58">
        <v>7.28</v>
      </c>
      <c r="H9" s="59" t="s">
        <v>6</v>
      </c>
      <c r="I9" s="60" t="s">
        <v>96</v>
      </c>
      <c r="J9" s="40" t="s">
        <v>96</v>
      </c>
      <c r="K9" s="40">
        <f t="shared" si="0"/>
        <v>37.479999999999997</v>
      </c>
      <c r="L9" s="39">
        <f t="shared" si="1"/>
        <v>272.85000000000002</v>
      </c>
    </row>
    <row r="10" spans="1:12" ht="25.5" x14ac:dyDescent="0.25">
      <c r="A10" s="52" t="s">
        <v>132</v>
      </c>
      <c r="B10" s="61" t="s">
        <v>39</v>
      </c>
      <c r="C10" s="54" t="s">
        <v>71</v>
      </c>
      <c r="D10" s="55" t="s">
        <v>40</v>
      </c>
      <c r="E10" s="56" t="s">
        <v>101</v>
      </c>
      <c r="F10" s="57">
        <v>2.52</v>
      </c>
      <c r="G10" s="58">
        <v>2.52</v>
      </c>
      <c r="H10" s="59" t="s">
        <v>6</v>
      </c>
      <c r="I10" s="60" t="s">
        <v>88</v>
      </c>
      <c r="J10" s="40" t="s">
        <v>88</v>
      </c>
      <c r="K10" s="40">
        <f t="shared" si="0"/>
        <v>43.75</v>
      </c>
      <c r="L10" s="39">
        <f t="shared" si="1"/>
        <v>110.25</v>
      </c>
    </row>
    <row r="11" spans="1:12" ht="25.5" x14ac:dyDescent="0.25">
      <c r="A11" s="52" t="s">
        <v>133</v>
      </c>
      <c r="B11" s="61" t="s">
        <v>41</v>
      </c>
      <c r="C11" s="54" t="s">
        <v>71</v>
      </c>
      <c r="D11" s="55" t="s">
        <v>42</v>
      </c>
      <c r="E11" s="56" t="s">
        <v>101</v>
      </c>
      <c r="F11" s="57">
        <v>2.2400000000000002</v>
      </c>
      <c r="G11" s="58">
        <v>2.2400000000000002</v>
      </c>
      <c r="H11" s="59" t="s">
        <v>6</v>
      </c>
      <c r="I11" s="60" t="s">
        <v>90</v>
      </c>
      <c r="J11" s="40" t="s">
        <v>90</v>
      </c>
      <c r="K11" s="40">
        <f t="shared" si="0"/>
        <v>39.619999999999997</v>
      </c>
      <c r="L11" s="39">
        <f t="shared" si="1"/>
        <v>88.75</v>
      </c>
    </row>
    <row r="12" spans="1:12" ht="38.25" x14ac:dyDescent="0.25">
      <c r="A12" s="52" t="s">
        <v>134</v>
      </c>
      <c r="B12" s="61">
        <v>4491</v>
      </c>
      <c r="C12" s="54" t="s">
        <v>51</v>
      </c>
      <c r="D12" s="55" t="s">
        <v>77</v>
      </c>
      <c r="E12" s="56" t="s">
        <v>101</v>
      </c>
      <c r="F12" s="57">
        <v>9.1999999999999993</v>
      </c>
      <c r="G12" s="58">
        <v>9.1999999999999993</v>
      </c>
      <c r="H12" s="59" t="s">
        <v>52</v>
      </c>
      <c r="I12" s="60" t="s">
        <v>75</v>
      </c>
      <c r="J12" s="40" t="s">
        <v>75</v>
      </c>
      <c r="K12" s="40">
        <f t="shared" si="0"/>
        <v>8.9</v>
      </c>
      <c r="L12" s="39">
        <f t="shared" si="1"/>
        <v>81.88</v>
      </c>
    </row>
    <row r="13" spans="1:12" ht="25.5" x14ac:dyDescent="0.25">
      <c r="A13" s="52" t="s">
        <v>135</v>
      </c>
      <c r="B13" s="61">
        <v>5061</v>
      </c>
      <c r="C13" s="54" t="s">
        <v>51</v>
      </c>
      <c r="D13" s="55" t="s">
        <v>78</v>
      </c>
      <c r="E13" s="56" t="s">
        <v>101</v>
      </c>
      <c r="F13" s="57">
        <v>1.2</v>
      </c>
      <c r="G13" s="58">
        <v>1.2</v>
      </c>
      <c r="H13" s="59" t="s">
        <v>53</v>
      </c>
      <c r="I13" s="60" t="s">
        <v>72</v>
      </c>
      <c r="J13" s="40" t="s">
        <v>72</v>
      </c>
      <c r="K13" s="40">
        <f t="shared" si="0"/>
        <v>17.21</v>
      </c>
      <c r="L13" s="39">
        <f t="shared" si="1"/>
        <v>20.65</v>
      </c>
    </row>
    <row r="14" spans="1:12" ht="25.5" x14ac:dyDescent="0.25">
      <c r="A14" s="52" t="s">
        <v>136</v>
      </c>
      <c r="B14" s="53">
        <v>35692</v>
      </c>
      <c r="C14" s="54" t="s">
        <v>51</v>
      </c>
      <c r="D14" s="55" t="s">
        <v>79</v>
      </c>
      <c r="E14" s="56" t="s">
        <v>101</v>
      </c>
      <c r="F14" s="57">
        <v>1.4</v>
      </c>
      <c r="G14" s="58">
        <v>1.4</v>
      </c>
      <c r="H14" s="59" t="s">
        <v>54</v>
      </c>
      <c r="I14" s="60" t="s">
        <v>70</v>
      </c>
      <c r="J14" s="40" t="s">
        <v>70</v>
      </c>
      <c r="K14" s="40">
        <f t="shared" si="0"/>
        <v>24.16</v>
      </c>
      <c r="L14" s="39">
        <f t="shared" si="1"/>
        <v>33.82</v>
      </c>
    </row>
    <row r="15" spans="1:12" ht="38.25" x14ac:dyDescent="0.25">
      <c r="A15" s="52" t="s">
        <v>137</v>
      </c>
      <c r="B15" s="61" t="s">
        <v>34</v>
      </c>
      <c r="C15" s="54" t="s">
        <v>71</v>
      </c>
      <c r="D15" s="55" t="s">
        <v>82</v>
      </c>
      <c r="E15" s="56" t="s">
        <v>102</v>
      </c>
      <c r="F15" s="57">
        <v>51</v>
      </c>
      <c r="G15" s="58">
        <v>51</v>
      </c>
      <c r="H15" s="59" t="s">
        <v>0</v>
      </c>
      <c r="I15" s="60" t="s">
        <v>80</v>
      </c>
      <c r="J15" s="40" t="s">
        <v>80</v>
      </c>
      <c r="K15" s="40">
        <f t="shared" si="0"/>
        <v>42.12</v>
      </c>
      <c r="L15" s="39">
        <f t="shared" si="1"/>
        <v>2148.12</v>
      </c>
    </row>
    <row r="16" spans="1:12" ht="89.25" x14ac:dyDescent="0.25">
      <c r="A16" s="52" t="s">
        <v>138</v>
      </c>
      <c r="B16" s="61" t="s">
        <v>30</v>
      </c>
      <c r="C16" s="54" t="s">
        <v>71</v>
      </c>
      <c r="D16" s="55" t="s">
        <v>31</v>
      </c>
      <c r="E16" s="56" t="s">
        <v>103</v>
      </c>
      <c r="F16" s="57">
        <v>20</v>
      </c>
      <c r="G16" s="58">
        <v>20</v>
      </c>
      <c r="H16" s="59" t="s">
        <v>5</v>
      </c>
      <c r="I16" s="60" t="s">
        <v>91</v>
      </c>
      <c r="J16" s="40" t="s">
        <v>91</v>
      </c>
      <c r="K16" s="40">
        <f t="shared" si="0"/>
        <v>11.7</v>
      </c>
      <c r="L16" s="39">
        <f t="shared" si="1"/>
        <v>234</v>
      </c>
    </row>
    <row r="17" spans="1:12" ht="51" x14ac:dyDescent="0.25">
      <c r="A17" s="52" t="s">
        <v>139</v>
      </c>
      <c r="B17" s="61" t="s">
        <v>28</v>
      </c>
      <c r="C17" s="54" t="s">
        <v>71</v>
      </c>
      <c r="D17" s="55" t="s">
        <v>29</v>
      </c>
      <c r="E17" s="56" t="s">
        <v>104</v>
      </c>
      <c r="F17" s="57">
        <v>400</v>
      </c>
      <c r="G17" s="58">
        <v>400</v>
      </c>
      <c r="H17" s="59" t="s">
        <v>7</v>
      </c>
      <c r="I17" s="60" t="s">
        <v>74</v>
      </c>
      <c r="J17" s="40" t="s">
        <v>74</v>
      </c>
      <c r="K17" s="40">
        <f t="shared" si="0"/>
        <v>3.7</v>
      </c>
      <c r="L17" s="39">
        <f t="shared" si="1"/>
        <v>1480</v>
      </c>
    </row>
    <row r="18" spans="1:12" x14ac:dyDescent="0.25">
      <c r="A18" s="48" t="s">
        <v>59</v>
      </c>
      <c r="B18" s="49" t="s">
        <v>105</v>
      </c>
      <c r="C18" s="50"/>
      <c r="D18" s="51"/>
      <c r="E18" s="51"/>
      <c r="F18" s="48"/>
      <c r="G18" s="51"/>
      <c r="H18" s="51"/>
      <c r="I18" s="51"/>
      <c r="J18" s="38"/>
      <c r="K18" s="38"/>
      <c r="L18" s="38">
        <f>L19</f>
        <v>4143.1000000000004</v>
      </c>
    </row>
    <row r="19" spans="1:12" ht="76.5" x14ac:dyDescent="0.25">
      <c r="A19" s="52" t="s">
        <v>142</v>
      </c>
      <c r="B19" s="61" t="s">
        <v>106</v>
      </c>
      <c r="C19" s="54" t="s">
        <v>141</v>
      </c>
      <c r="D19" s="55" t="s">
        <v>105</v>
      </c>
      <c r="E19" s="56" t="s">
        <v>107</v>
      </c>
      <c r="F19" s="57">
        <v>2</v>
      </c>
      <c r="G19" s="58">
        <v>2</v>
      </c>
      <c r="H19" s="59">
        <v>0</v>
      </c>
      <c r="I19" s="60">
        <v>1725</v>
      </c>
      <c r="J19" s="40">
        <v>1725</v>
      </c>
      <c r="K19" s="40">
        <f t="shared" si="0"/>
        <v>2071.5500000000002</v>
      </c>
      <c r="L19" s="39">
        <f t="shared" si="1"/>
        <v>4143.1000000000004</v>
      </c>
    </row>
    <row r="20" spans="1:12" x14ac:dyDescent="0.25">
      <c r="A20" s="48" t="s">
        <v>60</v>
      </c>
      <c r="B20" s="49" t="s">
        <v>112</v>
      </c>
      <c r="C20" s="50"/>
      <c r="D20" s="51"/>
      <c r="E20" s="51"/>
      <c r="F20" s="48"/>
      <c r="G20" s="51"/>
      <c r="H20" s="51"/>
      <c r="I20" s="51"/>
      <c r="J20" s="38"/>
      <c r="K20" s="38"/>
      <c r="L20" s="38">
        <f>SUM(L21:L24)</f>
        <v>43559.83</v>
      </c>
    </row>
    <row r="21" spans="1:12" ht="51" x14ac:dyDescent="0.25">
      <c r="A21" s="52" t="s">
        <v>143</v>
      </c>
      <c r="B21" s="61" t="s">
        <v>20</v>
      </c>
      <c r="C21" s="54" t="s">
        <v>71</v>
      </c>
      <c r="D21" s="55" t="s">
        <v>21</v>
      </c>
      <c r="E21" s="56" t="s">
        <v>108</v>
      </c>
      <c r="F21" s="57">
        <v>3459.18</v>
      </c>
      <c r="G21" s="58">
        <v>3459.18</v>
      </c>
      <c r="H21" s="59" t="s">
        <v>3</v>
      </c>
      <c r="I21" s="60" t="s">
        <v>56</v>
      </c>
      <c r="J21" s="40" t="s">
        <v>56</v>
      </c>
      <c r="K21" s="40">
        <f t="shared" si="0"/>
        <v>8.9499999999999993</v>
      </c>
      <c r="L21" s="39">
        <f t="shared" si="1"/>
        <v>30959.66</v>
      </c>
    </row>
    <row r="22" spans="1:12" ht="76.5" x14ac:dyDescent="0.25">
      <c r="A22" s="52" t="s">
        <v>144</v>
      </c>
      <c r="B22" s="61" t="s">
        <v>16</v>
      </c>
      <c r="C22" s="54" t="s">
        <v>71</v>
      </c>
      <c r="D22" s="55" t="s">
        <v>17</v>
      </c>
      <c r="E22" s="56" t="s">
        <v>109</v>
      </c>
      <c r="F22" s="57">
        <v>34.591799999999999</v>
      </c>
      <c r="G22" s="58">
        <v>34.590000000000003</v>
      </c>
      <c r="H22" s="59" t="s">
        <v>5</v>
      </c>
      <c r="I22" s="60" t="s">
        <v>93</v>
      </c>
      <c r="J22" s="40" t="s">
        <v>93</v>
      </c>
      <c r="K22" s="40">
        <f t="shared" si="0"/>
        <v>134.72</v>
      </c>
      <c r="L22" s="39">
        <f t="shared" si="1"/>
        <v>4659.96</v>
      </c>
    </row>
    <row r="23" spans="1:12" ht="63.75" x14ac:dyDescent="0.25">
      <c r="A23" s="52" t="s">
        <v>129</v>
      </c>
      <c r="B23" s="61" t="s">
        <v>28</v>
      </c>
      <c r="C23" s="54" t="s">
        <v>71</v>
      </c>
      <c r="D23" s="55" t="s">
        <v>29</v>
      </c>
      <c r="E23" s="56" t="s">
        <v>110</v>
      </c>
      <c r="F23" s="57">
        <v>1183.0395599999999</v>
      </c>
      <c r="G23" s="58">
        <v>1183.04</v>
      </c>
      <c r="H23" s="59" t="s">
        <v>7</v>
      </c>
      <c r="I23" s="60" t="s">
        <v>74</v>
      </c>
      <c r="J23" s="40" t="s">
        <v>74</v>
      </c>
      <c r="K23" s="40">
        <f t="shared" si="0"/>
        <v>3.7</v>
      </c>
      <c r="L23" s="39">
        <f t="shared" si="1"/>
        <v>4377.25</v>
      </c>
    </row>
    <row r="24" spans="1:12" ht="25.5" x14ac:dyDescent="0.25">
      <c r="A24" s="52" t="s">
        <v>145</v>
      </c>
      <c r="B24" s="61" t="s">
        <v>8</v>
      </c>
      <c r="C24" s="54" t="s">
        <v>13</v>
      </c>
      <c r="D24" s="55" t="s">
        <v>9</v>
      </c>
      <c r="E24" s="56" t="s">
        <v>111</v>
      </c>
      <c r="F24" s="57">
        <v>3459.18</v>
      </c>
      <c r="G24" s="58">
        <v>3459.18</v>
      </c>
      <c r="H24" s="59" t="s">
        <v>3</v>
      </c>
      <c r="I24" s="60">
        <v>0.86</v>
      </c>
      <c r="J24" s="40">
        <v>0.86</v>
      </c>
      <c r="K24" s="40">
        <f t="shared" si="0"/>
        <v>1.03</v>
      </c>
      <c r="L24" s="39">
        <f t="shared" si="1"/>
        <v>3562.96</v>
      </c>
    </row>
    <row r="25" spans="1:12" x14ac:dyDescent="0.25">
      <c r="A25" s="48" t="s">
        <v>61</v>
      </c>
      <c r="B25" s="49" t="s">
        <v>113</v>
      </c>
      <c r="C25" s="50"/>
      <c r="D25" s="51"/>
      <c r="E25" s="51"/>
      <c r="F25" s="48"/>
      <c r="G25" s="51"/>
      <c r="H25" s="51"/>
      <c r="I25" s="51"/>
      <c r="J25" s="38"/>
      <c r="K25" s="38"/>
      <c r="L25" s="38">
        <f>L26</f>
        <v>24421.81</v>
      </c>
    </row>
    <row r="26" spans="1:12" ht="38.25" x14ac:dyDescent="0.25">
      <c r="A26" s="52" t="s">
        <v>115</v>
      </c>
      <c r="B26" s="61" t="s">
        <v>10</v>
      </c>
      <c r="C26" s="54" t="s">
        <v>13</v>
      </c>
      <c r="D26" s="55" t="s">
        <v>11</v>
      </c>
      <c r="E26" s="56" t="s">
        <v>114</v>
      </c>
      <c r="F26" s="57">
        <v>3459.18</v>
      </c>
      <c r="G26" s="58">
        <v>3459.18</v>
      </c>
      <c r="H26" s="59" t="s">
        <v>3</v>
      </c>
      <c r="I26" s="60">
        <v>5.88</v>
      </c>
      <c r="J26" s="40">
        <v>5.88</v>
      </c>
      <c r="K26" s="40">
        <f t="shared" si="0"/>
        <v>7.06</v>
      </c>
      <c r="L26" s="39">
        <f t="shared" si="1"/>
        <v>24421.81</v>
      </c>
    </row>
    <row r="27" spans="1:12" x14ac:dyDescent="0.25">
      <c r="A27" s="48" t="s">
        <v>62</v>
      </c>
      <c r="B27" s="49" t="s">
        <v>117</v>
      </c>
      <c r="C27" s="50"/>
      <c r="D27" s="51"/>
      <c r="E27" s="51"/>
      <c r="F27" s="48"/>
      <c r="G27" s="51"/>
      <c r="H27" s="51"/>
      <c r="I27" s="51"/>
      <c r="J27" s="38"/>
      <c r="K27" s="38"/>
      <c r="L27" s="38">
        <f>SUM(L28:L30)</f>
        <v>221216.80000000002</v>
      </c>
    </row>
    <row r="28" spans="1:12" ht="63.75" x14ac:dyDescent="0.25">
      <c r="A28" s="52" t="s">
        <v>146</v>
      </c>
      <c r="B28" s="61" t="s">
        <v>18</v>
      </c>
      <c r="C28" s="54" t="s">
        <v>71</v>
      </c>
      <c r="D28" s="55" t="s">
        <v>19</v>
      </c>
      <c r="E28" s="56" t="s">
        <v>118</v>
      </c>
      <c r="F28" s="57">
        <v>121.07130000000001</v>
      </c>
      <c r="G28" s="58">
        <v>121.07</v>
      </c>
      <c r="H28" s="59" t="s">
        <v>5</v>
      </c>
      <c r="I28" s="60" t="s">
        <v>94</v>
      </c>
      <c r="J28" s="40" t="s">
        <v>94</v>
      </c>
      <c r="K28" s="40">
        <f t="shared" si="0"/>
        <v>1725.3</v>
      </c>
      <c r="L28" s="39">
        <f t="shared" si="1"/>
        <v>208882.07</v>
      </c>
    </row>
    <row r="29" spans="1:12" ht="38.25" x14ac:dyDescent="0.25">
      <c r="A29" s="52" t="s">
        <v>147</v>
      </c>
      <c r="B29" s="61" t="s">
        <v>32</v>
      </c>
      <c r="C29" s="54" t="s">
        <v>71</v>
      </c>
      <c r="D29" s="55" t="s">
        <v>33</v>
      </c>
      <c r="E29" s="56" t="s">
        <v>119</v>
      </c>
      <c r="F29" s="57">
        <v>121.07130000000001</v>
      </c>
      <c r="G29" s="58">
        <v>121.07</v>
      </c>
      <c r="H29" s="59" t="s">
        <v>5</v>
      </c>
      <c r="I29" s="60" t="s">
        <v>73</v>
      </c>
      <c r="J29" s="40" t="s">
        <v>73</v>
      </c>
      <c r="K29" s="40">
        <f t="shared" si="0"/>
        <v>9.3800000000000008</v>
      </c>
      <c r="L29" s="39">
        <f t="shared" si="1"/>
        <v>1135.6400000000001</v>
      </c>
    </row>
    <row r="30" spans="1:12" ht="51" x14ac:dyDescent="0.25">
      <c r="A30" s="52" t="s">
        <v>148</v>
      </c>
      <c r="B30" s="61" t="s">
        <v>28</v>
      </c>
      <c r="C30" s="54" t="s">
        <v>71</v>
      </c>
      <c r="D30" s="55" t="s">
        <v>29</v>
      </c>
      <c r="E30" s="56" t="s">
        <v>120</v>
      </c>
      <c r="F30" s="57">
        <v>3026.7825000000003</v>
      </c>
      <c r="G30" s="58">
        <v>3026.78</v>
      </c>
      <c r="H30" s="59" t="s">
        <v>7</v>
      </c>
      <c r="I30" s="60" t="s">
        <v>74</v>
      </c>
      <c r="J30" s="40" t="s">
        <v>74</v>
      </c>
      <c r="K30" s="40">
        <f t="shared" si="0"/>
        <v>3.7</v>
      </c>
      <c r="L30" s="39">
        <f t="shared" si="1"/>
        <v>11199.09</v>
      </c>
    </row>
    <row r="31" spans="1:12" x14ac:dyDescent="0.25">
      <c r="A31" s="48" t="s">
        <v>63</v>
      </c>
      <c r="B31" s="49" t="s">
        <v>116</v>
      </c>
      <c r="C31" s="50"/>
      <c r="D31" s="51"/>
      <c r="E31" s="51"/>
      <c r="F31" s="48"/>
      <c r="G31" s="51"/>
      <c r="H31" s="51"/>
      <c r="I31" s="51"/>
      <c r="J31" s="38"/>
      <c r="K31" s="38"/>
      <c r="L31" s="38">
        <f>L32</f>
        <v>3624.06</v>
      </c>
    </row>
    <row r="32" spans="1:12" ht="102" x14ac:dyDescent="0.25">
      <c r="A32" s="52" t="s">
        <v>149</v>
      </c>
      <c r="B32" s="61" t="s">
        <v>121</v>
      </c>
      <c r="C32" s="54" t="s">
        <v>141</v>
      </c>
      <c r="D32" s="55" t="s">
        <v>140</v>
      </c>
      <c r="E32" s="56" t="s">
        <v>122</v>
      </c>
      <c r="F32" s="57">
        <v>1</v>
      </c>
      <c r="G32" s="58">
        <v>1</v>
      </c>
      <c r="H32" s="59">
        <v>0</v>
      </c>
      <c r="I32" s="60">
        <v>3017.79</v>
      </c>
      <c r="J32" s="40">
        <v>3017.79</v>
      </c>
      <c r="K32" s="40">
        <f t="shared" si="0"/>
        <v>3624.06</v>
      </c>
      <c r="L32" s="39">
        <f t="shared" si="1"/>
        <v>3624.06</v>
      </c>
    </row>
    <row r="33" spans="1:12" x14ac:dyDescent="0.25">
      <c r="A33" s="48" t="s">
        <v>64</v>
      </c>
      <c r="B33" s="49" t="s">
        <v>123</v>
      </c>
      <c r="C33" s="50"/>
      <c r="D33" s="51"/>
      <c r="E33" s="51"/>
      <c r="F33" s="48"/>
      <c r="G33" s="51"/>
      <c r="H33" s="51"/>
      <c r="I33" s="51"/>
      <c r="J33" s="38"/>
      <c r="K33" s="38"/>
      <c r="L33" s="38">
        <f>SUM(L34:L36)</f>
        <v>8423.99</v>
      </c>
    </row>
    <row r="34" spans="1:12" ht="63.75" x14ac:dyDescent="0.25">
      <c r="A34" s="52" t="s">
        <v>150</v>
      </c>
      <c r="B34" s="61" t="s">
        <v>22</v>
      </c>
      <c r="C34" s="54" t="s">
        <v>71</v>
      </c>
      <c r="D34" s="55" t="s">
        <v>23</v>
      </c>
      <c r="E34" s="56" t="s">
        <v>124</v>
      </c>
      <c r="F34" s="57">
        <v>155.63999999999999</v>
      </c>
      <c r="G34" s="58">
        <v>155.63999999999999</v>
      </c>
      <c r="H34" s="59" t="s">
        <v>3</v>
      </c>
      <c r="I34" s="60" t="s">
        <v>95</v>
      </c>
      <c r="J34" s="40" t="s">
        <v>95</v>
      </c>
      <c r="K34" s="40">
        <f t="shared" si="0"/>
        <v>45.55</v>
      </c>
      <c r="L34" s="39">
        <f t="shared" si="1"/>
        <v>7089.4</v>
      </c>
    </row>
    <row r="35" spans="1:12" ht="51" x14ac:dyDescent="0.25">
      <c r="A35" s="52" t="s">
        <v>151</v>
      </c>
      <c r="B35" s="61" t="s">
        <v>26</v>
      </c>
      <c r="C35" s="54" t="s">
        <v>71</v>
      </c>
      <c r="D35" s="55" t="s">
        <v>27</v>
      </c>
      <c r="E35" s="56" t="s">
        <v>124</v>
      </c>
      <c r="F35" s="57">
        <v>8.52</v>
      </c>
      <c r="G35" s="58">
        <v>8.52</v>
      </c>
      <c r="H35" s="59" t="s">
        <v>3</v>
      </c>
      <c r="I35" s="60" t="s">
        <v>92</v>
      </c>
      <c r="J35" s="40" t="s">
        <v>92</v>
      </c>
      <c r="K35" s="40">
        <f t="shared" ref="K35:K38" si="2">ROUND(IF(C35="FDE", (J35/1.195)*(1+$B$3), J35*(1+$B$3)),2)</f>
        <v>69.599999999999994</v>
      </c>
      <c r="L35" s="39">
        <f t="shared" ref="L35:L38" si="3">ROUND(G35*K35,2)</f>
        <v>592.99</v>
      </c>
    </row>
    <row r="36" spans="1:12" ht="102" x14ac:dyDescent="0.25">
      <c r="A36" s="52" t="s">
        <v>152</v>
      </c>
      <c r="B36" s="61" t="s">
        <v>24</v>
      </c>
      <c r="C36" s="54" t="s">
        <v>71</v>
      </c>
      <c r="D36" s="55" t="s">
        <v>25</v>
      </c>
      <c r="E36" s="56" t="s">
        <v>125</v>
      </c>
      <c r="F36" s="57">
        <v>90</v>
      </c>
      <c r="G36" s="58">
        <v>90</v>
      </c>
      <c r="H36" s="59" t="s">
        <v>4</v>
      </c>
      <c r="I36" s="60" t="s">
        <v>81</v>
      </c>
      <c r="J36" s="40" t="s">
        <v>81</v>
      </c>
      <c r="K36" s="40">
        <f t="shared" si="2"/>
        <v>8.24</v>
      </c>
      <c r="L36" s="39">
        <f t="shared" si="3"/>
        <v>741.6</v>
      </c>
    </row>
    <row r="37" spans="1:12" x14ac:dyDescent="0.25">
      <c r="A37" s="48" t="s">
        <v>65</v>
      </c>
      <c r="B37" s="49" t="s">
        <v>126</v>
      </c>
      <c r="C37" s="50"/>
      <c r="D37" s="51"/>
      <c r="E37" s="51"/>
      <c r="F37" s="48"/>
      <c r="G37" s="51"/>
      <c r="H37" s="51"/>
      <c r="I37" s="51"/>
      <c r="J37" s="38"/>
      <c r="K37" s="38"/>
      <c r="L37" s="38">
        <f>L38</f>
        <v>5551.72</v>
      </c>
    </row>
    <row r="38" spans="1:12" ht="38.25" x14ac:dyDescent="0.25">
      <c r="A38" s="52" t="s">
        <v>153</v>
      </c>
      <c r="B38" s="61" t="s">
        <v>1</v>
      </c>
      <c r="C38" s="54" t="s">
        <v>13</v>
      </c>
      <c r="D38" s="55" t="s">
        <v>2</v>
      </c>
      <c r="E38" s="56" t="s">
        <v>127</v>
      </c>
      <c r="F38" s="57">
        <v>1</v>
      </c>
      <c r="G38" s="58">
        <v>1</v>
      </c>
      <c r="H38" s="59" t="s">
        <v>0</v>
      </c>
      <c r="I38" s="60">
        <v>4622.97</v>
      </c>
      <c r="J38" s="40">
        <v>4622.97</v>
      </c>
      <c r="K38" s="40">
        <f t="shared" si="2"/>
        <v>5551.72</v>
      </c>
      <c r="L38" s="39">
        <f t="shared" si="3"/>
        <v>5551.72</v>
      </c>
    </row>
    <row r="39" spans="1:12" x14ac:dyDescent="0.25">
      <c r="A39" s="41" t="s">
        <v>154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2">
        <f>SUM(L6:L38)/2</f>
        <v>318069.09000000003</v>
      </c>
    </row>
    <row r="40" spans="1:12" x14ac:dyDescent="0.25">
      <c r="F40" s="45"/>
    </row>
    <row r="41" spans="1:12" x14ac:dyDescent="0.25">
      <c r="F41" s="45"/>
    </row>
    <row r="42" spans="1:12" x14ac:dyDescent="0.25">
      <c r="F42" s="45"/>
    </row>
    <row r="43" spans="1:12" x14ac:dyDescent="0.25">
      <c r="F43" s="45"/>
    </row>
    <row r="44" spans="1:12" x14ac:dyDescent="0.25">
      <c r="F44" s="45"/>
    </row>
    <row r="45" spans="1:12" x14ac:dyDescent="0.25">
      <c r="F45" s="45"/>
    </row>
    <row r="46" spans="1:12" x14ac:dyDescent="0.25">
      <c r="F46" s="45"/>
    </row>
    <row r="47" spans="1:12" x14ac:dyDescent="0.25">
      <c r="F47" s="45"/>
    </row>
    <row r="48" spans="1:12" x14ac:dyDescent="0.25">
      <c r="F48" s="45"/>
    </row>
    <row r="49" spans="6:6" x14ac:dyDescent="0.25">
      <c r="F49" s="45"/>
    </row>
    <row r="50" spans="6:6" x14ac:dyDescent="0.25">
      <c r="F50" s="45"/>
    </row>
    <row r="51" spans="6:6" x14ac:dyDescent="0.25">
      <c r="F51" s="45"/>
    </row>
    <row r="52" spans="6:6" x14ac:dyDescent="0.25">
      <c r="F52" s="45"/>
    </row>
    <row r="53" spans="6:6" x14ac:dyDescent="0.25">
      <c r="F53" s="45"/>
    </row>
    <row r="54" spans="6:6" x14ac:dyDescent="0.25">
      <c r="F54" s="45"/>
    </row>
    <row r="55" spans="6:6" x14ac:dyDescent="0.25">
      <c r="F55" s="45"/>
    </row>
    <row r="56" spans="6:6" x14ac:dyDescent="0.25">
      <c r="F56" s="45"/>
    </row>
    <row r="57" spans="6:6" x14ac:dyDescent="0.25">
      <c r="F57" s="45"/>
    </row>
    <row r="58" spans="6:6" x14ac:dyDescent="0.25">
      <c r="F58" s="45"/>
    </row>
    <row r="59" spans="6:6" x14ac:dyDescent="0.25">
      <c r="F59" s="45"/>
    </row>
    <row r="60" spans="6:6" x14ac:dyDescent="0.25">
      <c r="F60" s="45"/>
    </row>
    <row r="61" spans="6:6" x14ac:dyDescent="0.25">
      <c r="F61" s="45"/>
    </row>
    <row r="62" spans="6:6" x14ac:dyDescent="0.25">
      <c r="F62" s="45"/>
    </row>
    <row r="63" spans="6:6" x14ac:dyDescent="0.25">
      <c r="F63" s="45"/>
    </row>
    <row r="64" spans="6:6" x14ac:dyDescent="0.25">
      <c r="F64" s="45"/>
    </row>
    <row r="65" spans="6:6" x14ac:dyDescent="0.25">
      <c r="F65" s="45"/>
    </row>
    <row r="66" spans="6:6" x14ac:dyDescent="0.25">
      <c r="F66" s="45"/>
    </row>
    <row r="67" spans="6:6" x14ac:dyDescent="0.25">
      <c r="F67" s="45"/>
    </row>
    <row r="68" spans="6:6" x14ac:dyDescent="0.25">
      <c r="F68" s="45"/>
    </row>
    <row r="69" spans="6:6" x14ac:dyDescent="0.25">
      <c r="F69" s="45"/>
    </row>
    <row r="70" spans="6:6" x14ac:dyDescent="0.25">
      <c r="F70" s="45"/>
    </row>
    <row r="71" spans="6:6" x14ac:dyDescent="0.25">
      <c r="F71" s="45"/>
    </row>
    <row r="72" spans="6:6" x14ac:dyDescent="0.25">
      <c r="F72" s="45"/>
    </row>
    <row r="73" spans="6:6" x14ac:dyDescent="0.25">
      <c r="F73" s="45"/>
    </row>
    <row r="74" spans="6:6" x14ac:dyDescent="0.25">
      <c r="F74" s="45"/>
    </row>
    <row r="75" spans="6:6" x14ac:dyDescent="0.25">
      <c r="F75" s="45"/>
    </row>
    <row r="76" spans="6:6" x14ac:dyDescent="0.25">
      <c r="F76" s="45"/>
    </row>
    <row r="77" spans="6:6" x14ac:dyDescent="0.25">
      <c r="F77" s="45"/>
    </row>
    <row r="78" spans="6:6" x14ac:dyDescent="0.25">
      <c r="F78" s="45"/>
    </row>
    <row r="79" spans="6:6" x14ac:dyDescent="0.25">
      <c r="F79" s="45"/>
    </row>
    <row r="80" spans="6:6" x14ac:dyDescent="0.25">
      <c r="F80" s="45"/>
    </row>
    <row r="81" spans="6:6" x14ac:dyDescent="0.25">
      <c r="F81" s="45"/>
    </row>
    <row r="82" spans="6:6" x14ac:dyDescent="0.25">
      <c r="F82" s="45"/>
    </row>
    <row r="83" spans="6:6" x14ac:dyDescent="0.25">
      <c r="F83" s="45"/>
    </row>
    <row r="84" spans="6:6" x14ac:dyDescent="0.25">
      <c r="F84" s="45"/>
    </row>
    <row r="85" spans="6:6" x14ac:dyDescent="0.25">
      <c r="F85" s="45"/>
    </row>
    <row r="86" spans="6:6" x14ac:dyDescent="0.25">
      <c r="F86" s="45"/>
    </row>
    <row r="87" spans="6:6" x14ac:dyDescent="0.25">
      <c r="F87" s="45"/>
    </row>
    <row r="88" spans="6:6" x14ac:dyDescent="0.25">
      <c r="F88" s="45"/>
    </row>
    <row r="89" spans="6:6" x14ac:dyDescent="0.25">
      <c r="F89" s="45"/>
    </row>
    <row r="90" spans="6:6" x14ac:dyDescent="0.25">
      <c r="F90" s="45"/>
    </row>
    <row r="91" spans="6:6" x14ac:dyDescent="0.25">
      <c r="F91" s="45"/>
    </row>
    <row r="92" spans="6:6" x14ac:dyDescent="0.25">
      <c r="F92" s="45"/>
    </row>
    <row r="93" spans="6:6" x14ac:dyDescent="0.25">
      <c r="F93" s="45"/>
    </row>
    <row r="94" spans="6:6" x14ac:dyDescent="0.25">
      <c r="F94" s="45"/>
    </row>
    <row r="95" spans="6:6" x14ac:dyDescent="0.25">
      <c r="F95" s="45"/>
    </row>
    <row r="96" spans="6:6" x14ac:dyDescent="0.25">
      <c r="F96" s="45"/>
    </row>
    <row r="97" spans="6:6" x14ac:dyDescent="0.25">
      <c r="F97" s="45"/>
    </row>
    <row r="98" spans="6:6" x14ac:dyDescent="0.25">
      <c r="F98" s="45"/>
    </row>
    <row r="99" spans="6:6" x14ac:dyDescent="0.25">
      <c r="F99" s="45"/>
    </row>
    <row r="100" spans="6:6" x14ac:dyDescent="0.25">
      <c r="F100" s="45"/>
    </row>
    <row r="101" spans="6:6" x14ac:dyDescent="0.25">
      <c r="F101" s="45"/>
    </row>
    <row r="102" spans="6:6" x14ac:dyDescent="0.25">
      <c r="F102" s="45"/>
    </row>
    <row r="103" spans="6:6" x14ac:dyDescent="0.25">
      <c r="F103" s="45"/>
    </row>
    <row r="104" spans="6:6" x14ac:dyDescent="0.25">
      <c r="F104" s="45"/>
    </row>
    <row r="105" spans="6:6" x14ac:dyDescent="0.25">
      <c r="F105" s="45"/>
    </row>
    <row r="106" spans="6:6" x14ac:dyDescent="0.25">
      <c r="F106" s="45"/>
    </row>
    <row r="107" spans="6:6" x14ac:dyDescent="0.25">
      <c r="F107" s="45"/>
    </row>
    <row r="108" spans="6:6" x14ac:dyDescent="0.25">
      <c r="F108" s="45"/>
    </row>
    <row r="109" spans="6:6" x14ac:dyDescent="0.25">
      <c r="F109" s="45"/>
    </row>
    <row r="110" spans="6:6" x14ac:dyDescent="0.25">
      <c r="F110" s="45"/>
    </row>
    <row r="111" spans="6:6" x14ac:dyDescent="0.25">
      <c r="F111" s="45"/>
    </row>
    <row r="112" spans="6:6" x14ac:dyDescent="0.25">
      <c r="F112" s="45"/>
    </row>
    <row r="113" spans="6:6" x14ac:dyDescent="0.25">
      <c r="F113" s="45"/>
    </row>
    <row r="114" spans="6:6" x14ac:dyDescent="0.25">
      <c r="F114" s="45"/>
    </row>
    <row r="115" spans="6:6" x14ac:dyDescent="0.25">
      <c r="F115" s="45"/>
    </row>
    <row r="116" spans="6:6" x14ac:dyDescent="0.25">
      <c r="F116" s="45"/>
    </row>
    <row r="117" spans="6:6" x14ac:dyDescent="0.25">
      <c r="F117" s="45"/>
    </row>
    <row r="118" spans="6:6" x14ac:dyDescent="0.25">
      <c r="F118" s="45"/>
    </row>
    <row r="119" spans="6:6" x14ac:dyDescent="0.25">
      <c r="F119" s="45"/>
    </row>
    <row r="120" spans="6:6" x14ac:dyDescent="0.25">
      <c r="F120" s="45"/>
    </row>
    <row r="121" spans="6:6" x14ac:dyDescent="0.25">
      <c r="F121" s="45"/>
    </row>
    <row r="122" spans="6:6" x14ac:dyDescent="0.25">
      <c r="F122" s="45"/>
    </row>
    <row r="123" spans="6:6" x14ac:dyDescent="0.25">
      <c r="F123" s="45"/>
    </row>
    <row r="124" spans="6:6" x14ac:dyDescent="0.25">
      <c r="F124" s="45"/>
    </row>
    <row r="125" spans="6:6" x14ac:dyDescent="0.25">
      <c r="F125" s="45"/>
    </row>
    <row r="126" spans="6:6" x14ac:dyDescent="0.25">
      <c r="F126" s="45"/>
    </row>
    <row r="127" spans="6:6" x14ac:dyDescent="0.25">
      <c r="F127" s="45"/>
    </row>
    <row r="128" spans="6:6" x14ac:dyDescent="0.25">
      <c r="F128" s="45"/>
    </row>
    <row r="129" spans="6:6" x14ac:dyDescent="0.25">
      <c r="F129" s="45"/>
    </row>
    <row r="130" spans="6:6" x14ac:dyDescent="0.25">
      <c r="F130" s="45"/>
    </row>
    <row r="131" spans="6:6" x14ac:dyDescent="0.25">
      <c r="F131" s="45"/>
    </row>
    <row r="132" spans="6:6" x14ac:dyDescent="0.25">
      <c r="F132" s="45"/>
    </row>
    <row r="133" spans="6:6" x14ac:dyDescent="0.25">
      <c r="F133" s="45"/>
    </row>
    <row r="134" spans="6:6" x14ac:dyDescent="0.25">
      <c r="F134" s="45"/>
    </row>
    <row r="135" spans="6:6" x14ac:dyDescent="0.25">
      <c r="F135" s="45"/>
    </row>
    <row r="136" spans="6:6" x14ac:dyDescent="0.25">
      <c r="F136" s="45"/>
    </row>
    <row r="137" spans="6:6" x14ac:dyDescent="0.25">
      <c r="F137" s="45"/>
    </row>
    <row r="138" spans="6:6" x14ac:dyDescent="0.25">
      <c r="F138" s="45"/>
    </row>
    <row r="139" spans="6:6" x14ac:dyDescent="0.25">
      <c r="F139" s="45"/>
    </row>
    <row r="140" spans="6:6" x14ac:dyDescent="0.25">
      <c r="F140" s="45"/>
    </row>
    <row r="141" spans="6:6" x14ac:dyDescent="0.25">
      <c r="F141" s="45"/>
    </row>
    <row r="142" spans="6:6" x14ac:dyDescent="0.25">
      <c r="F142" s="45"/>
    </row>
    <row r="143" spans="6:6" x14ac:dyDescent="0.25">
      <c r="F143" s="45"/>
    </row>
    <row r="144" spans="6:6" x14ac:dyDescent="0.25">
      <c r="F144" s="45"/>
    </row>
    <row r="145" spans="6:6" x14ac:dyDescent="0.25">
      <c r="F145" s="45"/>
    </row>
    <row r="146" spans="6:6" x14ac:dyDescent="0.25">
      <c r="F146" s="45"/>
    </row>
    <row r="147" spans="6:6" x14ac:dyDescent="0.25">
      <c r="F147" s="45"/>
    </row>
    <row r="148" spans="6:6" x14ac:dyDescent="0.25">
      <c r="F148" s="45"/>
    </row>
    <row r="149" spans="6:6" x14ac:dyDescent="0.25">
      <c r="F149" s="45"/>
    </row>
    <row r="150" spans="6:6" x14ac:dyDescent="0.25">
      <c r="F150" s="45"/>
    </row>
    <row r="151" spans="6:6" x14ac:dyDescent="0.25">
      <c r="F151" s="45"/>
    </row>
    <row r="152" spans="6:6" x14ac:dyDescent="0.25">
      <c r="F152" s="45"/>
    </row>
    <row r="153" spans="6:6" x14ac:dyDescent="0.25">
      <c r="F153" s="45"/>
    </row>
    <row r="154" spans="6:6" x14ac:dyDescent="0.25">
      <c r="F154" s="45"/>
    </row>
    <row r="155" spans="6:6" x14ac:dyDescent="0.25">
      <c r="F155" s="45"/>
    </row>
    <row r="156" spans="6:6" x14ac:dyDescent="0.25">
      <c r="F156" s="45"/>
    </row>
    <row r="157" spans="6:6" x14ac:dyDescent="0.25">
      <c r="F157" s="45"/>
    </row>
    <row r="158" spans="6:6" x14ac:dyDescent="0.25">
      <c r="F158" s="45"/>
    </row>
    <row r="159" spans="6:6" x14ac:dyDescent="0.25">
      <c r="F159" s="45"/>
    </row>
    <row r="160" spans="6:6" x14ac:dyDescent="0.25">
      <c r="F160" s="45"/>
    </row>
    <row r="161" spans="6:6" x14ac:dyDescent="0.25">
      <c r="F161" s="45"/>
    </row>
    <row r="162" spans="6:6" x14ac:dyDescent="0.25">
      <c r="F162" s="45"/>
    </row>
    <row r="163" spans="6:6" x14ac:dyDescent="0.25">
      <c r="F163" s="45"/>
    </row>
    <row r="164" spans="6:6" x14ac:dyDescent="0.25">
      <c r="F164" s="45"/>
    </row>
    <row r="165" spans="6:6" x14ac:dyDescent="0.25">
      <c r="F165" s="45"/>
    </row>
    <row r="166" spans="6:6" x14ac:dyDescent="0.25">
      <c r="F166" s="45"/>
    </row>
    <row r="167" spans="6:6" x14ac:dyDescent="0.25">
      <c r="F167" s="45"/>
    </row>
    <row r="168" spans="6:6" x14ac:dyDescent="0.25">
      <c r="F168" s="45"/>
    </row>
    <row r="169" spans="6:6" x14ac:dyDescent="0.25">
      <c r="F169" s="45"/>
    </row>
    <row r="170" spans="6:6" x14ac:dyDescent="0.25">
      <c r="F170" s="45"/>
    </row>
    <row r="171" spans="6:6" x14ac:dyDescent="0.25">
      <c r="F171" s="45"/>
    </row>
    <row r="172" spans="6:6" x14ac:dyDescent="0.25">
      <c r="F172" s="45"/>
    </row>
    <row r="173" spans="6:6" x14ac:dyDescent="0.25">
      <c r="F173" s="45"/>
    </row>
    <row r="174" spans="6:6" x14ac:dyDescent="0.25">
      <c r="F174" s="45"/>
    </row>
    <row r="175" spans="6:6" x14ac:dyDescent="0.25">
      <c r="F175" s="45"/>
    </row>
    <row r="176" spans="6:6" x14ac:dyDescent="0.25">
      <c r="F176" s="45"/>
    </row>
    <row r="177" spans="6:6" x14ac:dyDescent="0.25">
      <c r="F177" s="45"/>
    </row>
    <row r="178" spans="6:6" x14ac:dyDescent="0.25">
      <c r="F178" s="45"/>
    </row>
    <row r="179" spans="6:6" x14ac:dyDescent="0.25">
      <c r="F179" s="45"/>
    </row>
    <row r="180" spans="6:6" x14ac:dyDescent="0.25">
      <c r="F180" s="45"/>
    </row>
    <row r="181" spans="6:6" x14ac:dyDescent="0.25">
      <c r="F181" s="45"/>
    </row>
    <row r="182" spans="6:6" x14ac:dyDescent="0.25">
      <c r="F182" s="45"/>
    </row>
    <row r="183" spans="6:6" x14ac:dyDescent="0.25">
      <c r="F183" s="45"/>
    </row>
    <row r="184" spans="6:6" x14ac:dyDescent="0.25">
      <c r="F184" s="45"/>
    </row>
    <row r="185" spans="6:6" x14ac:dyDescent="0.25">
      <c r="F185" s="45"/>
    </row>
    <row r="186" spans="6:6" x14ac:dyDescent="0.25">
      <c r="F186" s="45"/>
    </row>
    <row r="187" spans="6:6" x14ac:dyDescent="0.25">
      <c r="F187" s="45"/>
    </row>
    <row r="188" spans="6:6" x14ac:dyDescent="0.25">
      <c r="F188" s="45"/>
    </row>
    <row r="189" spans="6:6" x14ac:dyDescent="0.25">
      <c r="F189" s="45"/>
    </row>
    <row r="190" spans="6:6" x14ac:dyDescent="0.25">
      <c r="F190" s="45"/>
    </row>
    <row r="191" spans="6:6" x14ac:dyDescent="0.25">
      <c r="F191" s="45"/>
    </row>
    <row r="192" spans="6:6" x14ac:dyDescent="0.25">
      <c r="F192" s="45"/>
    </row>
    <row r="193" spans="6:6" x14ac:dyDescent="0.25">
      <c r="F193" s="45"/>
    </row>
    <row r="194" spans="6:6" x14ac:dyDescent="0.25">
      <c r="F194" s="45"/>
    </row>
    <row r="195" spans="6:6" x14ac:dyDescent="0.25">
      <c r="F195" s="45"/>
    </row>
    <row r="196" spans="6:6" x14ac:dyDescent="0.25">
      <c r="F196" s="45"/>
    </row>
    <row r="197" spans="6:6" x14ac:dyDescent="0.25">
      <c r="F197" s="45"/>
    </row>
    <row r="198" spans="6:6" x14ac:dyDescent="0.25">
      <c r="F198" s="45"/>
    </row>
    <row r="199" spans="6:6" x14ac:dyDescent="0.25">
      <c r="F199" s="45"/>
    </row>
    <row r="200" spans="6:6" x14ac:dyDescent="0.25">
      <c r="F200" s="45"/>
    </row>
    <row r="201" spans="6:6" x14ac:dyDescent="0.25">
      <c r="F201" s="45"/>
    </row>
    <row r="202" spans="6:6" x14ac:dyDescent="0.25">
      <c r="F202" s="45"/>
    </row>
    <row r="203" spans="6:6" x14ac:dyDescent="0.25">
      <c r="F203" s="45"/>
    </row>
    <row r="204" spans="6:6" x14ac:dyDescent="0.25">
      <c r="F204" s="45"/>
    </row>
    <row r="205" spans="6:6" x14ac:dyDescent="0.25">
      <c r="F205" s="45"/>
    </row>
    <row r="206" spans="6:6" x14ac:dyDescent="0.25">
      <c r="F206" s="45"/>
    </row>
    <row r="207" spans="6:6" x14ac:dyDescent="0.25">
      <c r="F207" s="45"/>
    </row>
    <row r="208" spans="6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  <row r="267" spans="6:6" x14ac:dyDescent="0.25">
      <c r="F267" s="45"/>
    </row>
    <row r="268" spans="6:6" x14ac:dyDescent="0.25">
      <c r="F268" s="45"/>
    </row>
    <row r="269" spans="6:6" x14ac:dyDescent="0.25">
      <c r="F269" s="45"/>
    </row>
    <row r="270" spans="6:6" x14ac:dyDescent="0.25">
      <c r="F270" s="45"/>
    </row>
    <row r="271" spans="6:6" x14ac:dyDescent="0.25">
      <c r="F271" s="45"/>
    </row>
    <row r="272" spans="6:6" x14ac:dyDescent="0.25">
      <c r="F272" s="45"/>
    </row>
    <row r="273" spans="6:6" x14ac:dyDescent="0.25">
      <c r="F273" s="45"/>
    </row>
    <row r="274" spans="6:6" x14ac:dyDescent="0.25">
      <c r="F274" s="45"/>
    </row>
    <row r="275" spans="6:6" x14ac:dyDescent="0.25">
      <c r="F275" s="45"/>
    </row>
    <row r="276" spans="6:6" x14ac:dyDescent="0.25">
      <c r="F276" s="45"/>
    </row>
    <row r="277" spans="6:6" x14ac:dyDescent="0.25">
      <c r="F277" s="45"/>
    </row>
    <row r="278" spans="6:6" x14ac:dyDescent="0.25">
      <c r="F278" s="45"/>
    </row>
    <row r="279" spans="6:6" x14ac:dyDescent="0.25">
      <c r="F279" s="45"/>
    </row>
    <row r="280" spans="6:6" x14ac:dyDescent="0.25">
      <c r="F280" s="45"/>
    </row>
    <row r="281" spans="6:6" x14ac:dyDescent="0.25">
      <c r="F281" s="45"/>
    </row>
    <row r="282" spans="6:6" x14ac:dyDescent="0.25">
      <c r="F282" s="45"/>
    </row>
    <row r="283" spans="6:6" x14ac:dyDescent="0.25">
      <c r="F283" s="45"/>
    </row>
    <row r="284" spans="6:6" x14ac:dyDescent="0.25">
      <c r="F284" s="45"/>
    </row>
    <row r="285" spans="6:6" x14ac:dyDescent="0.25">
      <c r="F285" s="45"/>
    </row>
    <row r="286" spans="6:6" x14ac:dyDescent="0.25">
      <c r="F286" s="45"/>
    </row>
    <row r="287" spans="6:6" x14ac:dyDescent="0.25">
      <c r="F287" s="45"/>
    </row>
    <row r="288" spans="6:6" x14ac:dyDescent="0.25">
      <c r="F288" s="45"/>
    </row>
    <row r="289" spans="6:6" x14ac:dyDescent="0.25">
      <c r="F289" s="45"/>
    </row>
    <row r="290" spans="6:6" x14ac:dyDescent="0.25">
      <c r="F290" s="45"/>
    </row>
    <row r="291" spans="6:6" x14ac:dyDescent="0.25">
      <c r="F291" s="45"/>
    </row>
    <row r="292" spans="6:6" x14ac:dyDescent="0.25">
      <c r="F292" s="45"/>
    </row>
    <row r="293" spans="6:6" x14ac:dyDescent="0.25">
      <c r="F293" s="45"/>
    </row>
    <row r="294" spans="6:6" x14ac:dyDescent="0.25">
      <c r="F294" s="45"/>
    </row>
    <row r="295" spans="6:6" x14ac:dyDescent="0.25">
      <c r="F295" s="45"/>
    </row>
    <row r="296" spans="6:6" x14ac:dyDescent="0.25">
      <c r="F296" s="45"/>
    </row>
    <row r="297" spans="6:6" x14ac:dyDescent="0.25">
      <c r="F297" s="45"/>
    </row>
    <row r="298" spans="6:6" x14ac:dyDescent="0.25">
      <c r="F298" s="45"/>
    </row>
    <row r="299" spans="6:6" x14ac:dyDescent="0.25">
      <c r="F299" s="45"/>
    </row>
    <row r="300" spans="6:6" x14ac:dyDescent="0.25">
      <c r="F300" s="45"/>
    </row>
    <row r="301" spans="6:6" x14ac:dyDescent="0.25">
      <c r="F301" s="45"/>
    </row>
    <row r="302" spans="6:6" x14ac:dyDescent="0.25">
      <c r="F302" s="45"/>
    </row>
    <row r="303" spans="6:6" x14ac:dyDescent="0.25">
      <c r="F303" s="45"/>
    </row>
    <row r="304" spans="6:6" x14ac:dyDescent="0.25">
      <c r="F304" s="45"/>
    </row>
    <row r="305" spans="6:6" x14ac:dyDescent="0.25">
      <c r="F305" s="45"/>
    </row>
    <row r="306" spans="6:6" x14ac:dyDescent="0.25">
      <c r="F306" s="45"/>
    </row>
    <row r="307" spans="6:6" x14ac:dyDescent="0.25">
      <c r="F307" s="45"/>
    </row>
    <row r="308" spans="6:6" x14ac:dyDescent="0.25">
      <c r="F308" s="45"/>
    </row>
    <row r="309" spans="6:6" x14ac:dyDescent="0.25">
      <c r="F309" s="45"/>
    </row>
    <row r="310" spans="6:6" x14ac:dyDescent="0.25">
      <c r="F310" s="45"/>
    </row>
    <row r="311" spans="6:6" x14ac:dyDescent="0.25">
      <c r="F311" s="45"/>
    </row>
    <row r="312" spans="6:6" x14ac:dyDescent="0.25">
      <c r="F312" s="45"/>
    </row>
    <row r="313" spans="6:6" x14ac:dyDescent="0.25">
      <c r="F313" s="45"/>
    </row>
    <row r="314" spans="6:6" x14ac:dyDescent="0.25">
      <c r="F314" s="45"/>
    </row>
    <row r="315" spans="6:6" x14ac:dyDescent="0.25">
      <c r="F315" s="45"/>
    </row>
    <row r="316" spans="6:6" x14ac:dyDescent="0.25">
      <c r="F316" s="45"/>
    </row>
    <row r="317" spans="6:6" x14ac:dyDescent="0.25">
      <c r="F317" s="45"/>
    </row>
    <row r="318" spans="6:6" x14ac:dyDescent="0.25">
      <c r="F318" s="45"/>
    </row>
    <row r="319" spans="6:6" x14ac:dyDescent="0.25">
      <c r="F319" s="45"/>
    </row>
    <row r="320" spans="6:6" x14ac:dyDescent="0.25">
      <c r="F320" s="45"/>
    </row>
    <row r="321" spans="6:6" x14ac:dyDescent="0.25">
      <c r="F321" s="45"/>
    </row>
    <row r="322" spans="6:6" x14ac:dyDescent="0.25">
      <c r="F322" s="45"/>
    </row>
    <row r="323" spans="6:6" x14ac:dyDescent="0.25">
      <c r="F323" s="45"/>
    </row>
    <row r="324" spans="6:6" x14ac:dyDescent="0.25">
      <c r="F324" s="45"/>
    </row>
    <row r="325" spans="6:6" x14ac:dyDescent="0.25">
      <c r="F325" s="45"/>
    </row>
    <row r="326" spans="6:6" x14ac:dyDescent="0.25">
      <c r="F326" s="45"/>
    </row>
    <row r="327" spans="6:6" x14ac:dyDescent="0.25">
      <c r="F327" s="45"/>
    </row>
    <row r="328" spans="6:6" x14ac:dyDescent="0.25">
      <c r="F328" s="45"/>
    </row>
    <row r="329" spans="6:6" x14ac:dyDescent="0.25">
      <c r="F329" s="45"/>
    </row>
    <row r="330" spans="6:6" x14ac:dyDescent="0.25">
      <c r="F330" s="45"/>
    </row>
    <row r="331" spans="6:6" x14ac:dyDescent="0.25">
      <c r="F331" s="45"/>
    </row>
    <row r="332" spans="6:6" x14ac:dyDescent="0.25">
      <c r="F332" s="45"/>
    </row>
    <row r="333" spans="6:6" x14ac:dyDescent="0.25">
      <c r="F333" s="45"/>
    </row>
    <row r="334" spans="6:6" x14ac:dyDescent="0.25">
      <c r="F334" s="45"/>
    </row>
    <row r="335" spans="6:6" x14ac:dyDescent="0.25">
      <c r="F335" s="45"/>
    </row>
    <row r="336" spans="6:6" x14ac:dyDescent="0.25">
      <c r="F336" s="45"/>
    </row>
    <row r="337" spans="6:6" x14ac:dyDescent="0.25">
      <c r="F337" s="45"/>
    </row>
    <row r="338" spans="6:6" x14ac:dyDescent="0.25">
      <c r="F338" s="45"/>
    </row>
    <row r="339" spans="6:6" x14ac:dyDescent="0.25">
      <c r="F339" s="45"/>
    </row>
    <row r="340" spans="6:6" x14ac:dyDescent="0.25">
      <c r="F340" s="45"/>
    </row>
    <row r="341" spans="6:6" x14ac:dyDescent="0.25">
      <c r="F341" s="45"/>
    </row>
    <row r="342" spans="6:6" x14ac:dyDescent="0.25">
      <c r="F342" s="45"/>
    </row>
    <row r="343" spans="6:6" x14ac:dyDescent="0.25">
      <c r="F343" s="45"/>
    </row>
    <row r="344" spans="6:6" x14ac:dyDescent="0.25">
      <c r="F344" s="45"/>
    </row>
    <row r="345" spans="6:6" x14ac:dyDescent="0.25">
      <c r="F345" s="45"/>
    </row>
    <row r="346" spans="6:6" x14ac:dyDescent="0.25">
      <c r="F346" s="45"/>
    </row>
    <row r="347" spans="6:6" x14ac:dyDescent="0.25">
      <c r="F347" s="45"/>
    </row>
    <row r="348" spans="6:6" x14ac:dyDescent="0.25">
      <c r="F348" s="45"/>
    </row>
    <row r="349" spans="6:6" x14ac:dyDescent="0.25">
      <c r="F349" s="45"/>
    </row>
    <row r="350" spans="6:6" x14ac:dyDescent="0.25">
      <c r="F350" s="45"/>
    </row>
    <row r="351" spans="6:6" x14ac:dyDescent="0.25">
      <c r="F351" s="45"/>
    </row>
    <row r="352" spans="6:6" x14ac:dyDescent="0.25">
      <c r="F352" s="45"/>
    </row>
    <row r="353" spans="6:6" x14ac:dyDescent="0.25">
      <c r="F353" s="45"/>
    </row>
    <row r="354" spans="6:6" x14ac:dyDescent="0.25">
      <c r="F354" s="45"/>
    </row>
    <row r="355" spans="6:6" x14ac:dyDescent="0.25">
      <c r="F355" s="45"/>
    </row>
    <row r="356" spans="6:6" x14ac:dyDescent="0.25">
      <c r="F356" s="45"/>
    </row>
    <row r="357" spans="6:6" x14ac:dyDescent="0.25">
      <c r="F357" s="45"/>
    </row>
    <row r="358" spans="6:6" x14ac:dyDescent="0.25">
      <c r="F358" s="45"/>
    </row>
    <row r="359" spans="6:6" x14ac:dyDescent="0.25">
      <c r="F359" s="45"/>
    </row>
    <row r="360" spans="6:6" x14ac:dyDescent="0.25">
      <c r="F360" s="45"/>
    </row>
    <row r="361" spans="6:6" x14ac:dyDescent="0.25">
      <c r="F361" s="45"/>
    </row>
    <row r="362" spans="6:6" x14ac:dyDescent="0.25">
      <c r="F362" s="45"/>
    </row>
    <row r="363" spans="6:6" x14ac:dyDescent="0.25">
      <c r="F363" s="45"/>
    </row>
    <row r="364" spans="6:6" x14ac:dyDescent="0.25">
      <c r="F364" s="45"/>
    </row>
    <row r="365" spans="6:6" x14ac:dyDescent="0.25">
      <c r="F365" s="45"/>
    </row>
    <row r="366" spans="6:6" x14ac:dyDescent="0.25">
      <c r="F366" s="45"/>
    </row>
    <row r="367" spans="6:6" x14ac:dyDescent="0.25">
      <c r="F367" s="45"/>
    </row>
    <row r="368" spans="6:6" x14ac:dyDescent="0.25">
      <c r="F368" s="45"/>
    </row>
    <row r="369" spans="6:6" x14ac:dyDescent="0.25">
      <c r="F369" s="45"/>
    </row>
    <row r="370" spans="6:6" x14ac:dyDescent="0.25">
      <c r="F370" s="45"/>
    </row>
    <row r="371" spans="6:6" x14ac:dyDescent="0.25">
      <c r="F371" s="45"/>
    </row>
    <row r="372" spans="6:6" x14ac:dyDescent="0.25">
      <c r="F372" s="45"/>
    </row>
    <row r="373" spans="6:6" x14ac:dyDescent="0.25">
      <c r="F373" s="45"/>
    </row>
    <row r="374" spans="6:6" x14ac:dyDescent="0.25">
      <c r="F374" s="45"/>
    </row>
    <row r="375" spans="6:6" x14ac:dyDescent="0.25">
      <c r="F375" s="45"/>
    </row>
    <row r="376" spans="6:6" x14ac:dyDescent="0.25">
      <c r="F376" s="45"/>
    </row>
    <row r="377" spans="6:6" x14ac:dyDescent="0.25">
      <c r="F377" s="45"/>
    </row>
    <row r="378" spans="6:6" x14ac:dyDescent="0.25">
      <c r="F378" s="45"/>
    </row>
    <row r="379" spans="6:6" x14ac:dyDescent="0.25">
      <c r="F379" s="45"/>
    </row>
    <row r="380" spans="6:6" x14ac:dyDescent="0.25">
      <c r="F380" s="45"/>
    </row>
    <row r="381" spans="6:6" x14ac:dyDescent="0.25">
      <c r="F381" s="45"/>
    </row>
    <row r="382" spans="6:6" x14ac:dyDescent="0.25">
      <c r="F382" s="45"/>
    </row>
    <row r="383" spans="6:6" x14ac:dyDescent="0.25">
      <c r="F383" s="45"/>
    </row>
    <row r="384" spans="6:6" x14ac:dyDescent="0.25">
      <c r="F384" s="45"/>
    </row>
    <row r="385" spans="6:6" x14ac:dyDescent="0.25">
      <c r="F385" s="45"/>
    </row>
    <row r="386" spans="6:6" x14ac:dyDescent="0.25">
      <c r="F386" s="45"/>
    </row>
    <row r="387" spans="6:6" x14ac:dyDescent="0.25">
      <c r="F387" s="45"/>
    </row>
    <row r="388" spans="6:6" x14ac:dyDescent="0.25">
      <c r="F388" s="45"/>
    </row>
    <row r="389" spans="6:6" x14ac:dyDescent="0.25">
      <c r="F389" s="45"/>
    </row>
    <row r="390" spans="6:6" x14ac:dyDescent="0.25">
      <c r="F390" s="45"/>
    </row>
    <row r="391" spans="6:6" x14ac:dyDescent="0.25">
      <c r="F391" s="45"/>
    </row>
    <row r="392" spans="6:6" x14ac:dyDescent="0.25">
      <c r="F392" s="45"/>
    </row>
    <row r="393" spans="6:6" x14ac:dyDescent="0.25">
      <c r="F393" s="45"/>
    </row>
    <row r="394" spans="6:6" x14ac:dyDescent="0.25">
      <c r="F394" s="45"/>
    </row>
    <row r="395" spans="6:6" x14ac:dyDescent="0.25">
      <c r="F395" s="45"/>
    </row>
    <row r="396" spans="6:6" x14ac:dyDescent="0.25">
      <c r="F396" s="45"/>
    </row>
    <row r="397" spans="6:6" x14ac:dyDescent="0.25">
      <c r="F397" s="45"/>
    </row>
    <row r="398" spans="6:6" x14ac:dyDescent="0.25">
      <c r="F398" s="45"/>
    </row>
    <row r="399" spans="6:6" x14ac:dyDescent="0.25">
      <c r="F399" s="45"/>
    </row>
    <row r="400" spans="6:6" x14ac:dyDescent="0.25">
      <c r="F400" s="45"/>
    </row>
    <row r="401" spans="6:6" x14ac:dyDescent="0.25">
      <c r="F401" s="45"/>
    </row>
    <row r="402" spans="6:6" x14ac:dyDescent="0.25">
      <c r="F402" s="45"/>
    </row>
    <row r="403" spans="6:6" x14ac:dyDescent="0.25">
      <c r="F403" s="45"/>
    </row>
    <row r="404" spans="6:6" x14ac:dyDescent="0.25">
      <c r="F404" s="45"/>
    </row>
    <row r="405" spans="6:6" x14ac:dyDescent="0.25">
      <c r="F405" s="45"/>
    </row>
    <row r="406" spans="6:6" x14ac:dyDescent="0.25">
      <c r="F406" s="45"/>
    </row>
    <row r="407" spans="6:6" x14ac:dyDescent="0.25">
      <c r="F407" s="45"/>
    </row>
    <row r="408" spans="6:6" x14ac:dyDescent="0.25">
      <c r="F408" s="45"/>
    </row>
    <row r="409" spans="6:6" x14ac:dyDescent="0.25">
      <c r="F409" s="45"/>
    </row>
    <row r="410" spans="6:6" x14ac:dyDescent="0.25">
      <c r="F410" s="45"/>
    </row>
    <row r="411" spans="6:6" x14ac:dyDescent="0.25">
      <c r="F411" s="45"/>
    </row>
    <row r="412" spans="6:6" x14ac:dyDescent="0.25">
      <c r="F412" s="45"/>
    </row>
    <row r="413" spans="6:6" x14ac:dyDescent="0.25">
      <c r="F413" s="45"/>
    </row>
    <row r="414" spans="6:6" x14ac:dyDescent="0.25">
      <c r="F414" s="45"/>
    </row>
    <row r="415" spans="6:6" x14ac:dyDescent="0.25">
      <c r="F415" s="45"/>
    </row>
    <row r="416" spans="6:6" x14ac:dyDescent="0.25">
      <c r="F416" s="45"/>
    </row>
    <row r="417" spans="6:6" x14ac:dyDescent="0.25">
      <c r="F417" s="45"/>
    </row>
    <row r="418" spans="6:6" x14ac:dyDescent="0.25">
      <c r="F418" s="45"/>
    </row>
    <row r="419" spans="6:6" x14ac:dyDescent="0.25">
      <c r="F419" s="45"/>
    </row>
    <row r="420" spans="6:6" x14ac:dyDescent="0.25">
      <c r="F420" s="45"/>
    </row>
    <row r="421" spans="6:6" x14ac:dyDescent="0.25">
      <c r="F421" s="45"/>
    </row>
    <row r="422" spans="6:6" x14ac:dyDescent="0.25">
      <c r="F422" s="45"/>
    </row>
    <row r="423" spans="6:6" x14ac:dyDescent="0.25">
      <c r="F423" s="45"/>
    </row>
    <row r="424" spans="6:6" x14ac:dyDescent="0.25">
      <c r="F424" s="45"/>
    </row>
    <row r="425" spans="6:6" x14ac:dyDescent="0.25">
      <c r="F425" s="45"/>
    </row>
    <row r="426" spans="6:6" x14ac:dyDescent="0.25">
      <c r="F426" s="45"/>
    </row>
    <row r="427" spans="6:6" x14ac:dyDescent="0.25">
      <c r="F427" s="45"/>
    </row>
    <row r="428" spans="6:6" x14ac:dyDescent="0.25">
      <c r="F428" s="45"/>
    </row>
    <row r="429" spans="6:6" x14ac:dyDescent="0.25">
      <c r="F429" s="45"/>
    </row>
    <row r="430" spans="6:6" x14ac:dyDescent="0.25">
      <c r="F430" s="45"/>
    </row>
    <row r="431" spans="6:6" x14ac:dyDescent="0.25">
      <c r="F431" s="45"/>
    </row>
    <row r="432" spans="6:6" x14ac:dyDescent="0.25">
      <c r="F432" s="45"/>
    </row>
    <row r="433" spans="6:6" x14ac:dyDescent="0.25">
      <c r="F433" s="45"/>
    </row>
    <row r="434" spans="6:6" x14ac:dyDescent="0.25">
      <c r="F434" s="45"/>
    </row>
    <row r="435" spans="6:6" x14ac:dyDescent="0.25">
      <c r="F435" s="45"/>
    </row>
    <row r="436" spans="6:6" x14ac:dyDescent="0.25">
      <c r="F436" s="45"/>
    </row>
    <row r="437" spans="6:6" x14ac:dyDescent="0.25">
      <c r="F437" s="45"/>
    </row>
    <row r="438" spans="6:6" x14ac:dyDescent="0.25">
      <c r="F438" s="45"/>
    </row>
    <row r="439" spans="6:6" x14ac:dyDescent="0.25">
      <c r="F439" s="45"/>
    </row>
    <row r="440" spans="6:6" x14ac:dyDescent="0.25">
      <c r="F440" s="45"/>
    </row>
    <row r="441" spans="6:6" x14ac:dyDescent="0.25">
      <c r="F441" s="45"/>
    </row>
    <row r="442" spans="6:6" x14ac:dyDescent="0.25">
      <c r="F442" s="45"/>
    </row>
    <row r="443" spans="6:6" x14ac:dyDescent="0.25">
      <c r="F443" s="45"/>
    </row>
    <row r="444" spans="6:6" x14ac:dyDescent="0.25">
      <c r="F444" s="45"/>
    </row>
    <row r="445" spans="6:6" x14ac:dyDescent="0.25">
      <c r="F445" s="45"/>
    </row>
    <row r="446" spans="6:6" x14ac:dyDescent="0.25">
      <c r="F446" s="45"/>
    </row>
    <row r="447" spans="6:6" x14ac:dyDescent="0.25">
      <c r="F447" s="45"/>
    </row>
    <row r="448" spans="6:6" x14ac:dyDescent="0.25">
      <c r="F448" s="45"/>
    </row>
    <row r="449" spans="6:6" x14ac:dyDescent="0.25">
      <c r="F449" s="45"/>
    </row>
    <row r="450" spans="6:6" x14ac:dyDescent="0.25">
      <c r="F450" s="45"/>
    </row>
    <row r="451" spans="6:6" x14ac:dyDescent="0.25">
      <c r="F451" s="45"/>
    </row>
    <row r="452" spans="6:6" x14ac:dyDescent="0.25">
      <c r="F452" s="45"/>
    </row>
    <row r="453" spans="6:6" x14ac:dyDescent="0.25">
      <c r="F453" s="45"/>
    </row>
    <row r="454" spans="6:6" x14ac:dyDescent="0.25">
      <c r="F454" s="45"/>
    </row>
    <row r="455" spans="6:6" x14ac:dyDescent="0.25">
      <c r="F455" s="45"/>
    </row>
    <row r="456" spans="6:6" x14ac:dyDescent="0.25">
      <c r="F456" s="45"/>
    </row>
    <row r="457" spans="6:6" x14ac:dyDescent="0.25">
      <c r="F457" s="45"/>
    </row>
    <row r="458" spans="6:6" x14ac:dyDescent="0.25">
      <c r="F458" s="45"/>
    </row>
    <row r="459" spans="6:6" x14ac:dyDescent="0.25">
      <c r="F459" s="45"/>
    </row>
    <row r="460" spans="6:6" x14ac:dyDescent="0.25">
      <c r="F460" s="45"/>
    </row>
    <row r="461" spans="6:6" x14ac:dyDescent="0.25">
      <c r="F461" s="45"/>
    </row>
    <row r="462" spans="6:6" x14ac:dyDescent="0.25">
      <c r="F462" s="45"/>
    </row>
    <row r="463" spans="6:6" x14ac:dyDescent="0.25">
      <c r="F463" s="45"/>
    </row>
    <row r="464" spans="6:6" x14ac:dyDescent="0.25">
      <c r="F464" s="45"/>
    </row>
    <row r="465" spans="6:6" x14ac:dyDescent="0.25">
      <c r="F465" s="45"/>
    </row>
    <row r="466" spans="6:6" x14ac:dyDescent="0.25">
      <c r="F466" s="45"/>
    </row>
    <row r="467" spans="6:6" x14ac:dyDescent="0.25">
      <c r="F467" s="45"/>
    </row>
    <row r="468" spans="6:6" x14ac:dyDescent="0.25">
      <c r="F468" s="45"/>
    </row>
    <row r="469" spans="6:6" x14ac:dyDescent="0.25">
      <c r="F469" s="45"/>
    </row>
    <row r="470" spans="6:6" x14ac:dyDescent="0.25">
      <c r="F470" s="45"/>
    </row>
    <row r="471" spans="6:6" x14ac:dyDescent="0.25">
      <c r="F471" s="45"/>
    </row>
    <row r="472" spans="6:6" x14ac:dyDescent="0.25">
      <c r="F472" s="45"/>
    </row>
    <row r="473" spans="6:6" x14ac:dyDescent="0.25">
      <c r="F473" s="45"/>
    </row>
    <row r="474" spans="6:6" x14ac:dyDescent="0.25">
      <c r="F474" s="45"/>
    </row>
    <row r="475" spans="6:6" x14ac:dyDescent="0.25">
      <c r="F475" s="45"/>
    </row>
    <row r="476" spans="6:6" x14ac:dyDescent="0.25">
      <c r="F476" s="45"/>
    </row>
    <row r="477" spans="6:6" x14ac:dyDescent="0.25">
      <c r="F477" s="45"/>
    </row>
    <row r="478" spans="6:6" x14ac:dyDescent="0.25">
      <c r="F478" s="45"/>
    </row>
    <row r="479" spans="6:6" x14ac:dyDescent="0.25">
      <c r="F479" s="45"/>
    </row>
    <row r="480" spans="6:6" x14ac:dyDescent="0.25">
      <c r="F480" s="45"/>
    </row>
    <row r="481" spans="6:6" x14ac:dyDescent="0.25">
      <c r="F481" s="45"/>
    </row>
    <row r="482" spans="6:6" x14ac:dyDescent="0.25">
      <c r="F482" s="45"/>
    </row>
    <row r="483" spans="6:6" x14ac:dyDescent="0.25">
      <c r="F483" s="45"/>
    </row>
    <row r="484" spans="6:6" x14ac:dyDescent="0.25">
      <c r="F484" s="45"/>
    </row>
    <row r="485" spans="6:6" x14ac:dyDescent="0.25">
      <c r="F485" s="45"/>
    </row>
    <row r="486" spans="6:6" x14ac:dyDescent="0.25">
      <c r="F486" s="45"/>
    </row>
    <row r="487" spans="6:6" x14ac:dyDescent="0.25">
      <c r="F487" s="45"/>
    </row>
    <row r="488" spans="6:6" x14ac:dyDescent="0.25">
      <c r="F488" s="45"/>
    </row>
    <row r="489" spans="6:6" x14ac:dyDescent="0.25">
      <c r="F489" s="45"/>
    </row>
    <row r="490" spans="6:6" x14ac:dyDescent="0.25">
      <c r="F490" s="45"/>
    </row>
    <row r="491" spans="6:6" x14ac:dyDescent="0.25">
      <c r="F491" s="45"/>
    </row>
    <row r="492" spans="6:6" x14ac:dyDescent="0.25">
      <c r="F492" s="45"/>
    </row>
    <row r="493" spans="6:6" x14ac:dyDescent="0.25">
      <c r="F493" s="45"/>
    </row>
    <row r="494" spans="6:6" x14ac:dyDescent="0.25">
      <c r="F494" s="45"/>
    </row>
    <row r="495" spans="6:6" x14ac:dyDescent="0.25">
      <c r="F495" s="45"/>
    </row>
    <row r="496" spans="6:6" x14ac:dyDescent="0.25">
      <c r="F496" s="45"/>
    </row>
    <row r="497" spans="6:6" x14ac:dyDescent="0.25">
      <c r="F497" s="45"/>
    </row>
    <row r="498" spans="6:6" x14ac:dyDescent="0.25">
      <c r="F498" s="45"/>
    </row>
    <row r="499" spans="6:6" x14ac:dyDescent="0.25">
      <c r="F499" s="45"/>
    </row>
    <row r="500" spans="6:6" x14ac:dyDescent="0.25">
      <c r="F500" s="45"/>
    </row>
    <row r="501" spans="6:6" x14ac:dyDescent="0.25">
      <c r="F501" s="45"/>
    </row>
    <row r="502" spans="6:6" x14ac:dyDescent="0.25">
      <c r="F502" s="45"/>
    </row>
    <row r="503" spans="6:6" x14ac:dyDescent="0.25">
      <c r="F503" s="45"/>
    </row>
    <row r="504" spans="6:6" x14ac:dyDescent="0.25">
      <c r="F504" s="45"/>
    </row>
    <row r="505" spans="6:6" x14ac:dyDescent="0.25">
      <c r="F505" s="45"/>
    </row>
    <row r="506" spans="6:6" x14ac:dyDescent="0.25">
      <c r="F506" s="45"/>
    </row>
    <row r="507" spans="6:6" x14ac:dyDescent="0.25">
      <c r="F507" s="45"/>
    </row>
    <row r="508" spans="6:6" x14ac:dyDescent="0.25">
      <c r="F508" s="45"/>
    </row>
    <row r="509" spans="6:6" x14ac:dyDescent="0.25">
      <c r="F509" s="45"/>
    </row>
    <row r="510" spans="6:6" x14ac:dyDescent="0.25">
      <c r="F510" s="45"/>
    </row>
    <row r="511" spans="6:6" x14ac:dyDescent="0.25">
      <c r="F511" s="45"/>
    </row>
    <row r="512" spans="6:6" x14ac:dyDescent="0.25">
      <c r="F512" s="45"/>
    </row>
    <row r="513" spans="6:6" x14ac:dyDescent="0.25">
      <c r="F513" s="45"/>
    </row>
    <row r="514" spans="6:6" x14ac:dyDescent="0.25">
      <c r="F514" s="45"/>
    </row>
    <row r="515" spans="6:6" x14ac:dyDescent="0.25">
      <c r="F515" s="45"/>
    </row>
    <row r="516" spans="6:6" x14ac:dyDescent="0.25">
      <c r="F516" s="45"/>
    </row>
    <row r="517" spans="6:6" x14ac:dyDescent="0.25">
      <c r="F517" s="45"/>
    </row>
    <row r="518" spans="6:6" x14ac:dyDescent="0.25">
      <c r="F518" s="45"/>
    </row>
    <row r="519" spans="6:6" x14ac:dyDescent="0.25">
      <c r="F519" s="45"/>
    </row>
    <row r="520" spans="6:6" x14ac:dyDescent="0.25">
      <c r="F520" s="45"/>
    </row>
    <row r="521" spans="6:6" x14ac:dyDescent="0.25">
      <c r="F521" s="45"/>
    </row>
    <row r="522" spans="6:6" x14ac:dyDescent="0.25">
      <c r="F522" s="45"/>
    </row>
    <row r="523" spans="6:6" x14ac:dyDescent="0.25">
      <c r="F523" s="45"/>
    </row>
    <row r="524" spans="6:6" x14ac:dyDescent="0.25">
      <c r="F524" s="45"/>
    </row>
    <row r="525" spans="6:6" x14ac:dyDescent="0.25">
      <c r="F525" s="45"/>
    </row>
    <row r="526" spans="6:6" x14ac:dyDescent="0.25">
      <c r="F526" s="45"/>
    </row>
    <row r="527" spans="6:6" x14ac:dyDescent="0.25">
      <c r="F527" s="45"/>
    </row>
    <row r="528" spans="6:6" x14ac:dyDescent="0.25">
      <c r="F528" s="45"/>
    </row>
    <row r="529" spans="6:6" x14ac:dyDescent="0.25">
      <c r="F529" s="45"/>
    </row>
    <row r="530" spans="6:6" x14ac:dyDescent="0.25">
      <c r="F530" s="45"/>
    </row>
    <row r="531" spans="6:6" x14ac:dyDescent="0.25">
      <c r="F531" s="45"/>
    </row>
    <row r="532" spans="6:6" x14ac:dyDescent="0.25">
      <c r="F532" s="45"/>
    </row>
    <row r="533" spans="6:6" x14ac:dyDescent="0.25">
      <c r="F533" s="45"/>
    </row>
    <row r="534" spans="6:6" x14ac:dyDescent="0.25">
      <c r="F534" s="45"/>
    </row>
    <row r="535" spans="6:6" x14ac:dyDescent="0.25">
      <c r="F535" s="45"/>
    </row>
    <row r="536" spans="6:6" x14ac:dyDescent="0.25">
      <c r="F536" s="45"/>
    </row>
    <row r="537" spans="6:6" x14ac:dyDescent="0.25">
      <c r="F537" s="45"/>
    </row>
    <row r="538" spans="6:6" x14ac:dyDescent="0.25">
      <c r="F538" s="45"/>
    </row>
    <row r="539" spans="6:6" x14ac:dyDescent="0.25">
      <c r="F539" s="45"/>
    </row>
    <row r="540" spans="6:6" x14ac:dyDescent="0.25">
      <c r="F540" s="45"/>
    </row>
    <row r="541" spans="6:6" x14ac:dyDescent="0.25">
      <c r="F541" s="45"/>
    </row>
    <row r="542" spans="6:6" x14ac:dyDescent="0.25">
      <c r="F542" s="45"/>
    </row>
    <row r="543" spans="6:6" x14ac:dyDescent="0.25">
      <c r="F543" s="45"/>
    </row>
    <row r="544" spans="6:6" x14ac:dyDescent="0.25">
      <c r="F544" s="45"/>
    </row>
    <row r="545" spans="6:6" x14ac:dyDescent="0.25">
      <c r="F545" s="45"/>
    </row>
    <row r="546" spans="6:6" x14ac:dyDescent="0.25">
      <c r="F546" s="45"/>
    </row>
    <row r="547" spans="6:6" x14ac:dyDescent="0.25">
      <c r="F547" s="45"/>
    </row>
    <row r="548" spans="6:6" x14ac:dyDescent="0.25">
      <c r="F548" s="45"/>
    </row>
    <row r="549" spans="6:6" x14ac:dyDescent="0.25">
      <c r="F549" s="45"/>
    </row>
    <row r="550" spans="6:6" x14ac:dyDescent="0.25">
      <c r="F550" s="45"/>
    </row>
    <row r="551" spans="6:6" x14ac:dyDescent="0.25">
      <c r="F551" s="45"/>
    </row>
    <row r="552" spans="6:6" x14ac:dyDescent="0.25">
      <c r="F552" s="45"/>
    </row>
    <row r="553" spans="6:6" x14ac:dyDescent="0.25">
      <c r="F553" s="45"/>
    </row>
    <row r="554" spans="6:6" x14ac:dyDescent="0.25">
      <c r="F554" s="45"/>
    </row>
    <row r="555" spans="6:6" x14ac:dyDescent="0.25">
      <c r="F555" s="45"/>
    </row>
    <row r="556" spans="6:6" x14ac:dyDescent="0.25">
      <c r="F556" s="45"/>
    </row>
    <row r="557" spans="6:6" x14ac:dyDescent="0.25">
      <c r="F557" s="45"/>
    </row>
    <row r="558" spans="6:6" x14ac:dyDescent="0.25">
      <c r="F558" s="45"/>
    </row>
    <row r="559" spans="6:6" x14ac:dyDescent="0.25">
      <c r="F559" s="45"/>
    </row>
    <row r="560" spans="6:6" x14ac:dyDescent="0.25">
      <c r="F560" s="45"/>
    </row>
    <row r="561" spans="6:6" x14ac:dyDescent="0.25">
      <c r="F561" s="45"/>
    </row>
    <row r="562" spans="6:6" x14ac:dyDescent="0.25">
      <c r="F562" s="45"/>
    </row>
    <row r="563" spans="6:6" x14ac:dyDescent="0.25">
      <c r="F563" s="45"/>
    </row>
    <row r="564" spans="6:6" x14ac:dyDescent="0.25">
      <c r="F564" s="45"/>
    </row>
    <row r="565" spans="6:6" x14ac:dyDescent="0.25">
      <c r="F565" s="45"/>
    </row>
    <row r="566" spans="6:6" x14ac:dyDescent="0.25">
      <c r="F566" s="45"/>
    </row>
    <row r="567" spans="6:6" x14ac:dyDescent="0.25">
      <c r="F567" s="45"/>
    </row>
    <row r="568" spans="6:6" x14ac:dyDescent="0.25">
      <c r="F568" s="45"/>
    </row>
    <row r="569" spans="6:6" x14ac:dyDescent="0.25">
      <c r="F569" s="45"/>
    </row>
    <row r="570" spans="6:6" x14ac:dyDescent="0.25">
      <c r="F570" s="45"/>
    </row>
    <row r="571" spans="6:6" x14ac:dyDescent="0.25">
      <c r="F571" s="45"/>
    </row>
    <row r="572" spans="6:6" x14ac:dyDescent="0.25">
      <c r="F572" s="45"/>
    </row>
    <row r="573" spans="6:6" x14ac:dyDescent="0.25">
      <c r="F573" s="45"/>
    </row>
    <row r="574" spans="6:6" x14ac:dyDescent="0.25">
      <c r="F574" s="45"/>
    </row>
    <row r="575" spans="6:6" x14ac:dyDescent="0.25">
      <c r="F575" s="45"/>
    </row>
    <row r="576" spans="6:6" x14ac:dyDescent="0.25">
      <c r="F576" s="45"/>
    </row>
    <row r="577" spans="6:6" x14ac:dyDescent="0.25">
      <c r="F577" s="45"/>
    </row>
    <row r="578" spans="6:6" x14ac:dyDescent="0.25">
      <c r="F578" s="45"/>
    </row>
    <row r="579" spans="6:6" x14ac:dyDescent="0.25">
      <c r="F579" s="45"/>
    </row>
    <row r="580" spans="6:6" x14ac:dyDescent="0.25">
      <c r="F580" s="45"/>
    </row>
    <row r="581" spans="6:6" x14ac:dyDescent="0.25">
      <c r="F581" s="45"/>
    </row>
    <row r="582" spans="6:6" x14ac:dyDescent="0.25">
      <c r="F582" s="45"/>
    </row>
    <row r="583" spans="6:6" x14ac:dyDescent="0.25">
      <c r="F583" s="45"/>
    </row>
    <row r="584" spans="6:6" x14ac:dyDescent="0.25">
      <c r="F584" s="45"/>
    </row>
    <row r="585" spans="6:6" x14ac:dyDescent="0.25">
      <c r="F585" s="45"/>
    </row>
    <row r="586" spans="6:6" x14ac:dyDescent="0.25">
      <c r="F586" s="45"/>
    </row>
    <row r="587" spans="6:6" x14ac:dyDescent="0.25">
      <c r="F587" s="45"/>
    </row>
    <row r="588" spans="6:6" x14ac:dyDescent="0.25">
      <c r="F588" s="45"/>
    </row>
    <row r="589" spans="6:6" x14ac:dyDescent="0.25">
      <c r="F589" s="45"/>
    </row>
    <row r="590" spans="6:6" x14ac:dyDescent="0.25">
      <c r="F590" s="45"/>
    </row>
    <row r="591" spans="6:6" x14ac:dyDescent="0.25">
      <c r="F591" s="45"/>
    </row>
    <row r="592" spans="6:6" x14ac:dyDescent="0.25">
      <c r="F592" s="45"/>
    </row>
    <row r="593" spans="6:6" x14ac:dyDescent="0.25">
      <c r="F593" s="45"/>
    </row>
    <row r="594" spans="6:6" x14ac:dyDescent="0.25">
      <c r="F594" s="45"/>
    </row>
    <row r="595" spans="6:6" x14ac:dyDescent="0.25">
      <c r="F595" s="45"/>
    </row>
    <row r="596" spans="6:6" x14ac:dyDescent="0.25">
      <c r="F596" s="45"/>
    </row>
    <row r="597" spans="6:6" x14ac:dyDescent="0.25">
      <c r="F597" s="45"/>
    </row>
    <row r="598" spans="6:6" x14ac:dyDescent="0.25">
      <c r="F598" s="45"/>
    </row>
    <row r="599" spans="6:6" x14ac:dyDescent="0.25">
      <c r="F599" s="45"/>
    </row>
    <row r="600" spans="6:6" x14ac:dyDescent="0.25">
      <c r="F600" s="45"/>
    </row>
    <row r="601" spans="6:6" x14ac:dyDescent="0.25">
      <c r="F601" s="45"/>
    </row>
    <row r="602" spans="6:6" x14ac:dyDescent="0.25">
      <c r="F602" s="45"/>
    </row>
    <row r="603" spans="6:6" x14ac:dyDescent="0.25">
      <c r="F603" s="45"/>
    </row>
    <row r="604" spans="6:6" x14ac:dyDescent="0.25">
      <c r="F604" s="45"/>
    </row>
    <row r="605" spans="6:6" x14ac:dyDescent="0.25">
      <c r="F605" s="45"/>
    </row>
    <row r="606" spans="6:6" x14ac:dyDescent="0.25">
      <c r="F606" s="45"/>
    </row>
    <row r="607" spans="6:6" x14ac:dyDescent="0.25">
      <c r="F607" s="45"/>
    </row>
    <row r="608" spans="6:6" x14ac:dyDescent="0.25">
      <c r="F608" s="45"/>
    </row>
    <row r="609" spans="6:6" x14ac:dyDescent="0.25">
      <c r="F609" s="45"/>
    </row>
    <row r="610" spans="6:6" x14ac:dyDescent="0.25">
      <c r="F610" s="45"/>
    </row>
    <row r="611" spans="6:6" x14ac:dyDescent="0.25">
      <c r="F611" s="45"/>
    </row>
    <row r="612" spans="6:6" x14ac:dyDescent="0.25">
      <c r="F612" s="45"/>
    </row>
    <row r="613" spans="6:6" x14ac:dyDescent="0.25">
      <c r="F613" s="45"/>
    </row>
    <row r="614" spans="6:6" x14ac:dyDescent="0.25">
      <c r="F614" s="45"/>
    </row>
    <row r="615" spans="6:6" x14ac:dyDescent="0.25">
      <c r="F615" s="45"/>
    </row>
    <row r="616" spans="6:6" x14ac:dyDescent="0.25">
      <c r="F616" s="45"/>
    </row>
    <row r="617" spans="6:6" x14ac:dyDescent="0.25">
      <c r="F617" s="45"/>
    </row>
    <row r="618" spans="6:6" x14ac:dyDescent="0.25">
      <c r="F618" s="45"/>
    </row>
    <row r="619" spans="6:6" x14ac:dyDescent="0.25">
      <c r="F619" s="45"/>
    </row>
    <row r="620" spans="6:6" x14ac:dyDescent="0.25">
      <c r="F620" s="45"/>
    </row>
    <row r="621" spans="6:6" x14ac:dyDescent="0.25">
      <c r="F621" s="45"/>
    </row>
    <row r="622" spans="6:6" x14ac:dyDescent="0.25">
      <c r="F622" s="45"/>
    </row>
    <row r="623" spans="6:6" x14ac:dyDescent="0.25">
      <c r="F623" s="45"/>
    </row>
    <row r="624" spans="6:6" x14ac:dyDescent="0.25">
      <c r="F624" s="45"/>
    </row>
    <row r="625" spans="6:6" x14ac:dyDescent="0.25">
      <c r="F625" s="45"/>
    </row>
    <row r="626" spans="6:6" x14ac:dyDescent="0.25">
      <c r="F626" s="45"/>
    </row>
    <row r="627" spans="6:6" x14ac:dyDescent="0.25">
      <c r="F627" s="45"/>
    </row>
    <row r="628" spans="6:6" x14ac:dyDescent="0.25">
      <c r="F628" s="45"/>
    </row>
    <row r="629" spans="6:6" x14ac:dyDescent="0.25">
      <c r="F629" s="45"/>
    </row>
    <row r="630" spans="6:6" x14ac:dyDescent="0.25">
      <c r="F630" s="45"/>
    </row>
    <row r="631" spans="6:6" x14ac:dyDescent="0.25">
      <c r="F631" s="45"/>
    </row>
    <row r="632" spans="6:6" x14ac:dyDescent="0.25">
      <c r="F632" s="45"/>
    </row>
    <row r="633" spans="6:6" x14ac:dyDescent="0.25">
      <c r="F633" s="45"/>
    </row>
    <row r="634" spans="6:6" x14ac:dyDescent="0.25">
      <c r="F634" s="45"/>
    </row>
    <row r="635" spans="6:6" x14ac:dyDescent="0.25">
      <c r="F635" s="45"/>
    </row>
    <row r="636" spans="6:6" x14ac:dyDescent="0.25">
      <c r="F636" s="45"/>
    </row>
    <row r="637" spans="6:6" x14ac:dyDescent="0.25">
      <c r="F637" s="45"/>
    </row>
    <row r="638" spans="6:6" x14ac:dyDescent="0.25">
      <c r="F638" s="45"/>
    </row>
    <row r="639" spans="6:6" x14ac:dyDescent="0.25">
      <c r="F639" s="45"/>
    </row>
    <row r="640" spans="6:6" x14ac:dyDescent="0.25">
      <c r="F640" s="45"/>
    </row>
    <row r="641" spans="6:6" x14ac:dyDescent="0.25">
      <c r="F641" s="45"/>
    </row>
    <row r="642" spans="6:6" x14ac:dyDescent="0.25">
      <c r="F642" s="45"/>
    </row>
    <row r="643" spans="6:6" x14ac:dyDescent="0.25">
      <c r="F643" s="45"/>
    </row>
    <row r="644" spans="6:6" x14ac:dyDescent="0.25">
      <c r="F644" s="45"/>
    </row>
    <row r="645" spans="6:6" x14ac:dyDescent="0.25">
      <c r="F645" s="45"/>
    </row>
    <row r="646" spans="6:6" x14ac:dyDescent="0.25">
      <c r="F646" s="45"/>
    </row>
    <row r="647" spans="6:6" x14ac:dyDescent="0.25">
      <c r="F647" s="45"/>
    </row>
    <row r="648" spans="6:6" x14ac:dyDescent="0.25">
      <c r="F648" s="45"/>
    </row>
    <row r="649" spans="6:6" x14ac:dyDescent="0.25">
      <c r="F649" s="45"/>
    </row>
    <row r="650" spans="6:6" x14ac:dyDescent="0.25">
      <c r="F650" s="45"/>
    </row>
    <row r="651" spans="6:6" x14ac:dyDescent="0.25">
      <c r="F651" s="45"/>
    </row>
    <row r="652" spans="6:6" x14ac:dyDescent="0.25">
      <c r="F652" s="45"/>
    </row>
    <row r="653" spans="6:6" x14ac:dyDescent="0.25">
      <c r="F653" s="45"/>
    </row>
    <row r="654" spans="6:6" x14ac:dyDescent="0.25">
      <c r="F654" s="45"/>
    </row>
    <row r="655" spans="6:6" x14ac:dyDescent="0.25">
      <c r="F655" s="45"/>
    </row>
    <row r="656" spans="6:6" x14ac:dyDescent="0.25">
      <c r="F656" s="45"/>
    </row>
    <row r="657" spans="6:6" x14ac:dyDescent="0.25">
      <c r="F657" s="45"/>
    </row>
    <row r="658" spans="6:6" x14ac:dyDescent="0.25">
      <c r="F658" s="45"/>
    </row>
    <row r="659" spans="6:6" x14ac:dyDescent="0.25">
      <c r="F659" s="45"/>
    </row>
    <row r="660" spans="6:6" x14ac:dyDescent="0.25">
      <c r="F660" s="45"/>
    </row>
    <row r="661" spans="6:6" x14ac:dyDescent="0.25">
      <c r="F661" s="45"/>
    </row>
    <row r="662" spans="6:6" x14ac:dyDescent="0.25">
      <c r="F662" s="45"/>
    </row>
    <row r="663" spans="6:6" x14ac:dyDescent="0.25">
      <c r="F663" s="45"/>
    </row>
    <row r="664" spans="6:6" x14ac:dyDescent="0.25">
      <c r="F664" s="45"/>
    </row>
    <row r="665" spans="6:6" x14ac:dyDescent="0.25">
      <c r="F665" s="45"/>
    </row>
    <row r="666" spans="6:6" x14ac:dyDescent="0.25">
      <c r="F666" s="45"/>
    </row>
    <row r="667" spans="6:6" x14ac:dyDescent="0.25">
      <c r="F667" s="45"/>
    </row>
    <row r="668" spans="6:6" x14ac:dyDescent="0.25">
      <c r="F668" s="45"/>
    </row>
    <row r="669" spans="6:6" x14ac:dyDescent="0.25">
      <c r="F669" s="45"/>
    </row>
    <row r="670" spans="6:6" x14ac:dyDescent="0.25">
      <c r="F670" s="45"/>
    </row>
    <row r="671" spans="6:6" x14ac:dyDescent="0.25">
      <c r="F671" s="45"/>
    </row>
    <row r="672" spans="6:6" x14ac:dyDescent="0.25">
      <c r="F672" s="45"/>
    </row>
    <row r="673" spans="6:6" x14ac:dyDescent="0.25">
      <c r="F673" s="45"/>
    </row>
    <row r="674" spans="6:6" x14ac:dyDescent="0.25">
      <c r="F674" s="45"/>
    </row>
    <row r="675" spans="6:6" x14ac:dyDescent="0.25">
      <c r="F675" s="45"/>
    </row>
    <row r="676" spans="6:6" x14ac:dyDescent="0.25">
      <c r="F676" s="45"/>
    </row>
    <row r="677" spans="6:6" x14ac:dyDescent="0.25">
      <c r="F677" s="45"/>
    </row>
    <row r="678" spans="6:6" x14ac:dyDescent="0.25">
      <c r="F678" s="45"/>
    </row>
    <row r="679" spans="6:6" x14ac:dyDescent="0.25">
      <c r="F679" s="45"/>
    </row>
    <row r="680" spans="6:6" x14ac:dyDescent="0.25">
      <c r="F680" s="45"/>
    </row>
    <row r="681" spans="6:6" x14ac:dyDescent="0.25">
      <c r="F681" s="45"/>
    </row>
    <row r="682" spans="6:6" x14ac:dyDescent="0.25">
      <c r="F682" s="45"/>
    </row>
    <row r="683" spans="6:6" x14ac:dyDescent="0.25">
      <c r="F683" s="45"/>
    </row>
    <row r="684" spans="6:6" x14ac:dyDescent="0.25">
      <c r="F684" s="45"/>
    </row>
    <row r="685" spans="6:6" x14ac:dyDescent="0.25">
      <c r="F685" s="45"/>
    </row>
    <row r="686" spans="6:6" x14ac:dyDescent="0.25">
      <c r="F686" s="45"/>
    </row>
    <row r="687" spans="6:6" x14ac:dyDescent="0.25">
      <c r="F687" s="45"/>
    </row>
    <row r="688" spans="6:6" x14ac:dyDescent="0.25">
      <c r="F688" s="45"/>
    </row>
    <row r="689" spans="6:6" x14ac:dyDescent="0.25">
      <c r="F689" s="45"/>
    </row>
    <row r="690" spans="6:6" x14ac:dyDescent="0.25">
      <c r="F690" s="45"/>
    </row>
    <row r="691" spans="6:6" x14ac:dyDescent="0.25">
      <c r="F691" s="45"/>
    </row>
    <row r="692" spans="6:6" x14ac:dyDescent="0.25">
      <c r="F692" s="45"/>
    </row>
    <row r="693" spans="6:6" x14ac:dyDescent="0.25">
      <c r="F693" s="45"/>
    </row>
    <row r="694" spans="6:6" x14ac:dyDescent="0.25">
      <c r="F694" s="45"/>
    </row>
    <row r="695" spans="6:6" x14ac:dyDescent="0.25">
      <c r="F695" s="45"/>
    </row>
    <row r="696" spans="6:6" x14ac:dyDescent="0.25">
      <c r="F696" s="45"/>
    </row>
    <row r="697" spans="6:6" x14ac:dyDescent="0.25">
      <c r="F697" s="45"/>
    </row>
    <row r="698" spans="6:6" x14ac:dyDescent="0.25">
      <c r="F698" s="45"/>
    </row>
    <row r="699" spans="6:6" x14ac:dyDescent="0.25">
      <c r="F699" s="45"/>
    </row>
    <row r="700" spans="6:6" x14ac:dyDescent="0.25">
      <c r="F700" s="45"/>
    </row>
    <row r="701" spans="6:6" x14ac:dyDescent="0.25">
      <c r="F701" s="45"/>
    </row>
    <row r="702" spans="6:6" x14ac:dyDescent="0.25">
      <c r="F702" s="45"/>
    </row>
    <row r="703" spans="6:6" x14ac:dyDescent="0.25">
      <c r="F703" s="45"/>
    </row>
    <row r="704" spans="6:6" x14ac:dyDescent="0.25">
      <c r="F704" s="45"/>
    </row>
    <row r="705" spans="6:6" x14ac:dyDescent="0.25">
      <c r="F705" s="45"/>
    </row>
    <row r="706" spans="6:6" x14ac:dyDescent="0.25">
      <c r="F706" s="45"/>
    </row>
    <row r="707" spans="6:6" x14ac:dyDescent="0.25">
      <c r="F707" s="45"/>
    </row>
    <row r="708" spans="6:6" x14ac:dyDescent="0.25">
      <c r="F708" s="45"/>
    </row>
    <row r="709" spans="6:6" x14ac:dyDescent="0.25">
      <c r="F709" s="45"/>
    </row>
    <row r="710" spans="6:6" x14ac:dyDescent="0.25">
      <c r="F710" s="45"/>
    </row>
    <row r="711" spans="6:6" x14ac:dyDescent="0.25">
      <c r="F711" s="45"/>
    </row>
    <row r="712" spans="6:6" x14ac:dyDescent="0.25">
      <c r="F712" s="45"/>
    </row>
    <row r="713" spans="6:6" x14ac:dyDescent="0.25">
      <c r="F713" s="45"/>
    </row>
    <row r="714" spans="6:6" x14ac:dyDescent="0.25">
      <c r="F714" s="45"/>
    </row>
    <row r="715" spans="6:6" x14ac:dyDescent="0.25">
      <c r="F715" s="45"/>
    </row>
    <row r="716" spans="6:6" x14ac:dyDescent="0.25">
      <c r="F716" s="45"/>
    </row>
    <row r="717" spans="6:6" x14ac:dyDescent="0.25">
      <c r="F717" s="45"/>
    </row>
    <row r="718" spans="6:6" x14ac:dyDescent="0.25">
      <c r="F718" s="45"/>
    </row>
    <row r="719" spans="6:6" x14ac:dyDescent="0.25">
      <c r="F719" s="45"/>
    </row>
    <row r="720" spans="6:6" x14ac:dyDescent="0.25">
      <c r="F720" s="45"/>
    </row>
    <row r="721" spans="6:6" x14ac:dyDescent="0.25">
      <c r="F721" s="45"/>
    </row>
    <row r="722" spans="6:6" x14ac:dyDescent="0.25">
      <c r="F722" s="45"/>
    </row>
    <row r="723" spans="6:6" x14ac:dyDescent="0.25">
      <c r="F723" s="45"/>
    </row>
    <row r="724" spans="6:6" x14ac:dyDescent="0.25">
      <c r="F724" s="45"/>
    </row>
    <row r="725" spans="6:6" x14ac:dyDescent="0.25">
      <c r="F725" s="45"/>
    </row>
    <row r="726" spans="6:6" x14ac:dyDescent="0.25">
      <c r="F726" s="45"/>
    </row>
    <row r="727" spans="6:6" x14ac:dyDescent="0.25">
      <c r="F727" s="45"/>
    </row>
    <row r="728" spans="6:6" x14ac:dyDescent="0.25">
      <c r="F728" s="45"/>
    </row>
    <row r="729" spans="6:6" x14ac:dyDescent="0.25">
      <c r="F729" s="45"/>
    </row>
    <row r="730" spans="6:6" x14ac:dyDescent="0.25">
      <c r="F730" s="45"/>
    </row>
    <row r="731" spans="6:6" x14ac:dyDescent="0.25">
      <c r="F731" s="45"/>
    </row>
    <row r="732" spans="6:6" x14ac:dyDescent="0.25">
      <c r="F732" s="45"/>
    </row>
    <row r="733" spans="6:6" x14ac:dyDescent="0.25">
      <c r="F733" s="45"/>
    </row>
    <row r="734" spans="6:6" x14ac:dyDescent="0.25">
      <c r="F734" s="45"/>
    </row>
    <row r="735" spans="6:6" x14ac:dyDescent="0.25">
      <c r="F735" s="45"/>
    </row>
    <row r="736" spans="6:6" x14ac:dyDescent="0.25">
      <c r="F736" s="45"/>
    </row>
    <row r="737" spans="6:6" x14ac:dyDescent="0.25">
      <c r="F737" s="45"/>
    </row>
    <row r="738" spans="6:6" x14ac:dyDescent="0.25">
      <c r="F738" s="45"/>
    </row>
    <row r="739" spans="6:6" x14ac:dyDescent="0.25">
      <c r="F739" s="45"/>
    </row>
    <row r="740" spans="6:6" x14ac:dyDescent="0.25">
      <c r="F740" s="45"/>
    </row>
    <row r="741" spans="6:6" x14ac:dyDescent="0.25">
      <c r="F741" s="45"/>
    </row>
    <row r="742" spans="6:6" x14ac:dyDescent="0.25">
      <c r="F742" s="45"/>
    </row>
    <row r="743" spans="6:6" x14ac:dyDescent="0.25">
      <c r="F743" s="45"/>
    </row>
    <row r="744" spans="6:6" x14ac:dyDescent="0.25">
      <c r="F744" s="45"/>
    </row>
    <row r="745" spans="6:6" x14ac:dyDescent="0.25">
      <c r="F745" s="45"/>
    </row>
    <row r="746" spans="6:6" x14ac:dyDescent="0.25">
      <c r="F746" s="45"/>
    </row>
    <row r="747" spans="6:6" x14ac:dyDescent="0.25">
      <c r="F747" s="45"/>
    </row>
    <row r="748" spans="6:6" x14ac:dyDescent="0.25">
      <c r="F748" s="45"/>
    </row>
    <row r="749" spans="6:6" x14ac:dyDescent="0.25">
      <c r="F749" s="45"/>
    </row>
    <row r="750" spans="6:6" x14ac:dyDescent="0.25">
      <c r="F750" s="45"/>
    </row>
    <row r="751" spans="6:6" x14ac:dyDescent="0.25">
      <c r="F751" s="45"/>
    </row>
    <row r="752" spans="6:6" x14ac:dyDescent="0.25">
      <c r="F752" s="45"/>
    </row>
    <row r="753" spans="6:6" x14ac:dyDescent="0.25">
      <c r="F753" s="45"/>
    </row>
    <row r="754" spans="6:6" x14ac:dyDescent="0.25">
      <c r="F754" s="45"/>
    </row>
    <row r="755" spans="6:6" x14ac:dyDescent="0.25">
      <c r="F755" s="45"/>
    </row>
    <row r="756" spans="6:6" x14ac:dyDescent="0.25">
      <c r="F756" s="45"/>
    </row>
    <row r="757" spans="6:6" x14ac:dyDescent="0.25">
      <c r="F757" s="45"/>
    </row>
    <row r="758" spans="6:6" x14ac:dyDescent="0.25">
      <c r="F758" s="45"/>
    </row>
    <row r="759" spans="6:6" x14ac:dyDescent="0.25">
      <c r="F759" s="45"/>
    </row>
    <row r="760" spans="6:6" x14ac:dyDescent="0.25">
      <c r="F760" s="45"/>
    </row>
    <row r="761" spans="6:6" x14ac:dyDescent="0.25">
      <c r="F761" s="45"/>
    </row>
    <row r="762" spans="6:6" x14ac:dyDescent="0.25">
      <c r="F762" s="45"/>
    </row>
    <row r="763" spans="6:6" x14ac:dyDescent="0.25">
      <c r="F763" s="45"/>
    </row>
    <row r="764" spans="6:6" x14ac:dyDescent="0.25">
      <c r="F764" s="45"/>
    </row>
    <row r="765" spans="6:6" x14ac:dyDescent="0.25">
      <c r="F765" s="45"/>
    </row>
    <row r="766" spans="6:6" x14ac:dyDescent="0.25">
      <c r="F766" s="45"/>
    </row>
    <row r="767" spans="6:6" x14ac:dyDescent="0.25">
      <c r="F767" s="45"/>
    </row>
    <row r="768" spans="6:6" x14ac:dyDescent="0.25">
      <c r="F768" s="45"/>
    </row>
    <row r="769" spans="6:6" x14ac:dyDescent="0.25">
      <c r="F769" s="45"/>
    </row>
    <row r="770" spans="6:6" x14ac:dyDescent="0.25">
      <c r="F770" s="45"/>
    </row>
    <row r="771" spans="6:6" x14ac:dyDescent="0.25">
      <c r="F771" s="45"/>
    </row>
    <row r="772" spans="6:6" x14ac:dyDescent="0.25">
      <c r="F772" s="45"/>
    </row>
    <row r="773" spans="6:6" x14ac:dyDescent="0.25">
      <c r="F773" s="45"/>
    </row>
    <row r="774" spans="6:6" x14ac:dyDescent="0.25">
      <c r="F774" s="45"/>
    </row>
    <row r="775" spans="6:6" x14ac:dyDescent="0.25">
      <c r="F775" s="45"/>
    </row>
    <row r="776" spans="6:6" x14ac:dyDescent="0.25">
      <c r="F776" s="45"/>
    </row>
    <row r="777" spans="6:6" x14ac:dyDescent="0.25">
      <c r="F777" s="45"/>
    </row>
    <row r="778" spans="6:6" x14ac:dyDescent="0.25">
      <c r="F778" s="45"/>
    </row>
    <row r="779" spans="6:6" x14ac:dyDescent="0.25">
      <c r="F779" s="45"/>
    </row>
    <row r="780" spans="6:6" x14ac:dyDescent="0.25">
      <c r="F780" s="45"/>
    </row>
    <row r="781" spans="6:6" x14ac:dyDescent="0.25">
      <c r="F781" s="45"/>
    </row>
    <row r="782" spans="6:6" x14ac:dyDescent="0.25">
      <c r="F782" s="45"/>
    </row>
    <row r="783" spans="6:6" x14ac:dyDescent="0.25">
      <c r="F783" s="45"/>
    </row>
    <row r="784" spans="6:6" x14ac:dyDescent="0.25">
      <c r="F784" s="45"/>
    </row>
    <row r="785" spans="6:6" x14ac:dyDescent="0.25">
      <c r="F785" s="45"/>
    </row>
    <row r="786" spans="6:6" x14ac:dyDescent="0.25">
      <c r="F786" s="45"/>
    </row>
    <row r="787" spans="6:6" x14ac:dyDescent="0.25">
      <c r="F787" s="45"/>
    </row>
    <row r="788" spans="6:6" x14ac:dyDescent="0.25">
      <c r="F788" s="45"/>
    </row>
    <row r="789" spans="6:6" x14ac:dyDescent="0.25">
      <c r="F789" s="45"/>
    </row>
    <row r="790" spans="6:6" x14ac:dyDescent="0.25">
      <c r="F790" s="45"/>
    </row>
    <row r="791" spans="6:6" x14ac:dyDescent="0.25">
      <c r="F791" s="45"/>
    </row>
    <row r="792" spans="6:6" x14ac:dyDescent="0.25">
      <c r="F792" s="45"/>
    </row>
    <row r="793" spans="6:6" x14ac:dyDescent="0.25">
      <c r="F793" s="45"/>
    </row>
    <row r="794" spans="6:6" x14ac:dyDescent="0.25">
      <c r="F794" s="45"/>
    </row>
    <row r="795" spans="6:6" x14ac:dyDescent="0.25">
      <c r="F795" s="45"/>
    </row>
    <row r="796" spans="6:6" x14ac:dyDescent="0.25">
      <c r="F796" s="45"/>
    </row>
    <row r="797" spans="6:6" x14ac:dyDescent="0.25">
      <c r="F797" s="45"/>
    </row>
    <row r="798" spans="6:6" x14ac:dyDescent="0.25">
      <c r="F798" s="45"/>
    </row>
    <row r="799" spans="6:6" x14ac:dyDescent="0.25">
      <c r="F799" s="45"/>
    </row>
    <row r="800" spans="6:6" x14ac:dyDescent="0.25">
      <c r="F800" s="45"/>
    </row>
    <row r="801" spans="6:6" x14ac:dyDescent="0.25">
      <c r="F801" s="45"/>
    </row>
    <row r="802" spans="6:6" x14ac:dyDescent="0.25">
      <c r="F802" s="45"/>
    </row>
    <row r="803" spans="6:6" x14ac:dyDescent="0.25">
      <c r="F803" s="45"/>
    </row>
    <row r="804" spans="6:6" x14ac:dyDescent="0.25">
      <c r="F804" s="45"/>
    </row>
    <row r="805" spans="6:6" x14ac:dyDescent="0.25">
      <c r="F805" s="45"/>
    </row>
    <row r="806" spans="6:6" x14ac:dyDescent="0.25">
      <c r="F806" s="45"/>
    </row>
    <row r="807" spans="6:6" x14ac:dyDescent="0.25">
      <c r="F807" s="45"/>
    </row>
    <row r="808" spans="6:6" x14ac:dyDescent="0.25">
      <c r="F808" s="45"/>
    </row>
    <row r="809" spans="6:6" x14ac:dyDescent="0.25">
      <c r="F809" s="45"/>
    </row>
    <row r="810" spans="6:6" x14ac:dyDescent="0.25">
      <c r="F810" s="45"/>
    </row>
    <row r="811" spans="6:6" x14ac:dyDescent="0.25">
      <c r="F811" s="45"/>
    </row>
    <row r="812" spans="6:6" x14ac:dyDescent="0.25">
      <c r="F812" s="45"/>
    </row>
    <row r="813" spans="6:6" x14ac:dyDescent="0.25">
      <c r="F813" s="45"/>
    </row>
    <row r="814" spans="6:6" x14ac:dyDescent="0.25">
      <c r="F814" s="45"/>
    </row>
    <row r="815" spans="6:6" x14ac:dyDescent="0.25">
      <c r="F815" s="45"/>
    </row>
    <row r="816" spans="6:6" x14ac:dyDescent="0.25">
      <c r="F816" s="45"/>
    </row>
    <row r="817" spans="6:6" x14ac:dyDescent="0.25">
      <c r="F817" s="45"/>
    </row>
    <row r="818" spans="6:6" x14ac:dyDescent="0.25">
      <c r="F818" s="45"/>
    </row>
    <row r="819" spans="6:6" x14ac:dyDescent="0.25">
      <c r="F819" s="45"/>
    </row>
    <row r="820" spans="6:6" x14ac:dyDescent="0.25">
      <c r="F820" s="45"/>
    </row>
    <row r="821" spans="6:6" x14ac:dyDescent="0.25">
      <c r="F821" s="45"/>
    </row>
    <row r="822" spans="6:6" x14ac:dyDescent="0.25">
      <c r="F822" s="45"/>
    </row>
    <row r="823" spans="6:6" x14ac:dyDescent="0.25">
      <c r="F823" s="45"/>
    </row>
    <row r="824" spans="6:6" x14ac:dyDescent="0.25">
      <c r="F824" s="45"/>
    </row>
    <row r="825" spans="6:6" x14ac:dyDescent="0.25">
      <c r="F825" s="45"/>
    </row>
    <row r="826" spans="6:6" x14ac:dyDescent="0.25">
      <c r="F826" s="45"/>
    </row>
    <row r="827" spans="6:6" x14ac:dyDescent="0.25">
      <c r="F827" s="45"/>
    </row>
    <row r="828" spans="6:6" x14ac:dyDescent="0.25">
      <c r="F828" s="45"/>
    </row>
    <row r="829" spans="6:6" x14ac:dyDescent="0.25">
      <c r="F829" s="45"/>
    </row>
    <row r="830" spans="6:6" x14ac:dyDescent="0.25">
      <c r="F830" s="45"/>
    </row>
    <row r="831" spans="6:6" x14ac:dyDescent="0.25">
      <c r="F831" s="45"/>
    </row>
    <row r="832" spans="6:6" x14ac:dyDescent="0.25">
      <c r="F832" s="45"/>
    </row>
    <row r="833" spans="6:6" x14ac:dyDescent="0.25">
      <c r="F833" s="45"/>
    </row>
    <row r="834" spans="6:6" x14ac:dyDescent="0.25">
      <c r="F834" s="45"/>
    </row>
    <row r="835" spans="6:6" x14ac:dyDescent="0.25">
      <c r="F835" s="45"/>
    </row>
    <row r="836" spans="6:6" x14ac:dyDescent="0.25">
      <c r="F836" s="45"/>
    </row>
    <row r="837" spans="6:6" x14ac:dyDescent="0.25">
      <c r="F837" s="45"/>
    </row>
    <row r="838" spans="6:6" x14ac:dyDescent="0.25">
      <c r="F838" s="45"/>
    </row>
    <row r="839" spans="6:6" x14ac:dyDescent="0.25">
      <c r="F839" s="45"/>
    </row>
    <row r="840" spans="6:6" x14ac:dyDescent="0.25">
      <c r="F840" s="45"/>
    </row>
    <row r="841" spans="6:6" x14ac:dyDescent="0.25">
      <c r="F841" s="45"/>
    </row>
    <row r="842" spans="6:6" x14ac:dyDescent="0.25">
      <c r="F842" s="45"/>
    </row>
    <row r="843" spans="6:6" x14ac:dyDescent="0.25">
      <c r="F843" s="45"/>
    </row>
    <row r="844" spans="6:6" x14ac:dyDescent="0.25">
      <c r="F844" s="45"/>
    </row>
    <row r="845" spans="6:6" x14ac:dyDescent="0.25">
      <c r="F845" s="45"/>
    </row>
    <row r="846" spans="6:6" x14ac:dyDescent="0.25">
      <c r="F846" s="45"/>
    </row>
    <row r="847" spans="6:6" x14ac:dyDescent="0.25">
      <c r="F847" s="45"/>
    </row>
    <row r="848" spans="6:6" x14ac:dyDescent="0.25">
      <c r="F848" s="45"/>
    </row>
    <row r="849" spans="6:6" x14ac:dyDescent="0.25">
      <c r="F849" s="45"/>
    </row>
    <row r="850" spans="6:6" x14ac:dyDescent="0.25">
      <c r="F850" s="45"/>
    </row>
    <row r="851" spans="6:6" x14ac:dyDescent="0.25">
      <c r="F851" s="45"/>
    </row>
    <row r="852" spans="6:6" x14ac:dyDescent="0.25">
      <c r="F852" s="45"/>
    </row>
    <row r="853" spans="6:6" x14ac:dyDescent="0.25">
      <c r="F853" s="45"/>
    </row>
    <row r="854" spans="6:6" x14ac:dyDescent="0.25">
      <c r="F854" s="45"/>
    </row>
    <row r="855" spans="6:6" x14ac:dyDescent="0.25">
      <c r="F855" s="45"/>
    </row>
    <row r="856" spans="6:6" x14ac:dyDescent="0.25">
      <c r="F856" s="45"/>
    </row>
    <row r="857" spans="6:6" x14ac:dyDescent="0.25">
      <c r="F857" s="45"/>
    </row>
    <row r="858" spans="6:6" x14ac:dyDescent="0.25">
      <c r="F858" s="45"/>
    </row>
    <row r="859" spans="6:6" x14ac:dyDescent="0.25">
      <c r="F859" s="45"/>
    </row>
    <row r="860" spans="6:6" x14ac:dyDescent="0.25">
      <c r="F860" s="45"/>
    </row>
    <row r="861" spans="6:6" x14ac:dyDescent="0.25">
      <c r="F861" s="45"/>
    </row>
    <row r="862" spans="6:6" x14ac:dyDescent="0.25">
      <c r="F862" s="45"/>
    </row>
    <row r="863" spans="6:6" x14ac:dyDescent="0.25">
      <c r="F863" s="45"/>
    </row>
    <row r="864" spans="6:6" x14ac:dyDescent="0.25">
      <c r="F864" s="45"/>
    </row>
    <row r="865" spans="6:6" x14ac:dyDescent="0.25">
      <c r="F865" s="45"/>
    </row>
    <row r="866" spans="6:6" x14ac:dyDescent="0.25">
      <c r="F866" s="45"/>
    </row>
    <row r="867" spans="6:6" x14ac:dyDescent="0.25">
      <c r="F867" s="45"/>
    </row>
    <row r="868" spans="6:6" x14ac:dyDescent="0.25">
      <c r="F868" s="45"/>
    </row>
    <row r="869" spans="6:6" x14ac:dyDescent="0.25">
      <c r="F869" s="45"/>
    </row>
    <row r="870" spans="6:6" x14ac:dyDescent="0.25">
      <c r="F870" s="45"/>
    </row>
    <row r="871" spans="6:6" x14ac:dyDescent="0.25">
      <c r="F871" s="45"/>
    </row>
    <row r="872" spans="6:6" x14ac:dyDescent="0.25">
      <c r="F872" s="45"/>
    </row>
    <row r="873" spans="6:6" x14ac:dyDescent="0.25">
      <c r="F873" s="45"/>
    </row>
    <row r="874" spans="6:6" x14ac:dyDescent="0.25">
      <c r="F874" s="45"/>
    </row>
    <row r="875" spans="6:6" x14ac:dyDescent="0.25">
      <c r="F875" s="45"/>
    </row>
    <row r="876" spans="6:6" x14ac:dyDescent="0.25">
      <c r="F876" s="45"/>
    </row>
    <row r="877" spans="6:6" x14ac:dyDescent="0.25">
      <c r="F877" s="45"/>
    </row>
    <row r="878" spans="6:6" x14ac:dyDescent="0.25">
      <c r="F878" s="45"/>
    </row>
    <row r="879" spans="6:6" x14ac:dyDescent="0.25">
      <c r="F879" s="45"/>
    </row>
    <row r="880" spans="6:6" x14ac:dyDescent="0.25">
      <c r="F880" s="45"/>
    </row>
    <row r="881" spans="6:6" x14ac:dyDescent="0.25">
      <c r="F881" s="45"/>
    </row>
    <row r="882" spans="6:6" x14ac:dyDescent="0.25">
      <c r="F882" s="45"/>
    </row>
    <row r="883" spans="6:6" x14ac:dyDescent="0.25">
      <c r="F883" s="45"/>
    </row>
    <row r="884" spans="6:6" x14ac:dyDescent="0.25">
      <c r="F884" s="45"/>
    </row>
    <row r="885" spans="6:6" x14ac:dyDescent="0.25">
      <c r="F885" s="45"/>
    </row>
    <row r="886" spans="6:6" x14ac:dyDescent="0.25">
      <c r="F886" s="45"/>
    </row>
    <row r="887" spans="6:6" x14ac:dyDescent="0.25">
      <c r="F887" s="45"/>
    </row>
    <row r="888" spans="6:6" x14ac:dyDescent="0.25">
      <c r="F888" s="45"/>
    </row>
    <row r="889" spans="6:6" x14ac:dyDescent="0.25">
      <c r="F889" s="45"/>
    </row>
    <row r="890" spans="6:6" x14ac:dyDescent="0.25">
      <c r="F890" s="45"/>
    </row>
    <row r="891" spans="6:6" x14ac:dyDescent="0.25">
      <c r="F891" s="45"/>
    </row>
    <row r="892" spans="6:6" x14ac:dyDescent="0.25">
      <c r="F892" s="45"/>
    </row>
    <row r="893" spans="6:6" x14ac:dyDescent="0.25">
      <c r="F893" s="45"/>
    </row>
    <row r="894" spans="6:6" x14ac:dyDescent="0.25">
      <c r="F894" s="45"/>
    </row>
    <row r="895" spans="6:6" x14ac:dyDescent="0.25">
      <c r="F895" s="45"/>
    </row>
    <row r="896" spans="6:6" x14ac:dyDescent="0.25">
      <c r="F896" s="45"/>
    </row>
    <row r="897" spans="6:6" x14ac:dyDescent="0.25">
      <c r="F897" s="45"/>
    </row>
    <row r="898" spans="6:6" x14ac:dyDescent="0.25">
      <c r="F898" s="45"/>
    </row>
    <row r="899" spans="6:6" x14ac:dyDescent="0.25">
      <c r="F899" s="45"/>
    </row>
    <row r="900" spans="6:6" x14ac:dyDescent="0.25">
      <c r="F900" s="45"/>
    </row>
    <row r="901" spans="6:6" x14ac:dyDescent="0.25">
      <c r="F901" s="45"/>
    </row>
    <row r="902" spans="6:6" x14ac:dyDescent="0.25">
      <c r="F902" s="45"/>
    </row>
    <row r="903" spans="6:6" x14ac:dyDescent="0.25">
      <c r="F903" s="45"/>
    </row>
    <row r="904" spans="6:6" x14ac:dyDescent="0.25">
      <c r="F904" s="45"/>
    </row>
    <row r="905" spans="6:6" x14ac:dyDescent="0.25">
      <c r="F905" s="45"/>
    </row>
    <row r="906" spans="6:6" x14ac:dyDescent="0.25">
      <c r="F906" s="45"/>
    </row>
    <row r="907" spans="6:6" x14ac:dyDescent="0.25">
      <c r="F907" s="45"/>
    </row>
    <row r="908" spans="6:6" x14ac:dyDescent="0.25">
      <c r="F908" s="45"/>
    </row>
    <row r="909" spans="6:6" x14ac:dyDescent="0.25">
      <c r="F909" s="45"/>
    </row>
    <row r="910" spans="6:6" x14ac:dyDescent="0.25">
      <c r="F910" s="45"/>
    </row>
    <row r="911" spans="6:6" x14ac:dyDescent="0.25">
      <c r="F911" s="45"/>
    </row>
    <row r="912" spans="6:6" x14ac:dyDescent="0.25">
      <c r="F912" s="45"/>
    </row>
    <row r="913" spans="6:6" x14ac:dyDescent="0.25">
      <c r="F913" s="45"/>
    </row>
    <row r="914" spans="6:6" x14ac:dyDescent="0.25">
      <c r="F914" s="45"/>
    </row>
    <row r="915" spans="6:6" x14ac:dyDescent="0.25">
      <c r="F915" s="45"/>
    </row>
    <row r="916" spans="6:6" x14ac:dyDescent="0.25">
      <c r="F916" s="45"/>
    </row>
    <row r="917" spans="6:6" x14ac:dyDescent="0.25">
      <c r="F917" s="45"/>
    </row>
    <row r="918" spans="6:6" x14ac:dyDescent="0.25">
      <c r="F918" s="45"/>
    </row>
    <row r="919" spans="6:6" x14ac:dyDescent="0.25">
      <c r="F919" s="45"/>
    </row>
    <row r="920" spans="6:6" x14ac:dyDescent="0.25">
      <c r="F920" s="45"/>
    </row>
    <row r="921" spans="6:6" x14ac:dyDescent="0.25">
      <c r="F921" s="45"/>
    </row>
    <row r="922" spans="6:6" x14ac:dyDescent="0.25">
      <c r="F922" s="45"/>
    </row>
    <row r="923" spans="6:6" x14ac:dyDescent="0.25">
      <c r="F923" s="45"/>
    </row>
    <row r="924" spans="6:6" x14ac:dyDescent="0.25">
      <c r="F924" s="45"/>
    </row>
    <row r="925" spans="6:6" x14ac:dyDescent="0.25">
      <c r="F925" s="45"/>
    </row>
    <row r="926" spans="6:6" x14ac:dyDescent="0.25">
      <c r="F926" s="45"/>
    </row>
    <row r="927" spans="6:6" x14ac:dyDescent="0.25">
      <c r="F927" s="45"/>
    </row>
    <row r="928" spans="6:6" x14ac:dyDescent="0.25">
      <c r="F928" s="45"/>
    </row>
    <row r="929" spans="6:6" x14ac:dyDescent="0.25">
      <c r="F929" s="45"/>
    </row>
    <row r="930" spans="6:6" x14ac:dyDescent="0.25">
      <c r="F930" s="45"/>
    </row>
    <row r="931" spans="6:6" x14ac:dyDescent="0.25">
      <c r="F931" s="45"/>
    </row>
    <row r="932" spans="6:6" x14ac:dyDescent="0.25">
      <c r="F932" s="45"/>
    </row>
    <row r="933" spans="6:6" x14ac:dyDescent="0.25">
      <c r="F933" s="45"/>
    </row>
    <row r="934" spans="6:6" x14ac:dyDescent="0.25">
      <c r="F934" s="45"/>
    </row>
    <row r="935" spans="6:6" x14ac:dyDescent="0.25">
      <c r="F935" s="45"/>
    </row>
    <row r="936" spans="6:6" x14ac:dyDescent="0.25">
      <c r="F936" s="45"/>
    </row>
    <row r="937" spans="6:6" x14ac:dyDescent="0.25">
      <c r="F937" s="45"/>
    </row>
    <row r="938" spans="6:6" x14ac:dyDescent="0.25">
      <c r="F938" s="45"/>
    </row>
    <row r="939" spans="6:6" x14ac:dyDescent="0.25">
      <c r="F939" s="45"/>
    </row>
    <row r="940" spans="6:6" x14ac:dyDescent="0.25">
      <c r="F940" s="45"/>
    </row>
    <row r="941" spans="6:6" x14ac:dyDescent="0.25">
      <c r="F941" s="45"/>
    </row>
    <row r="942" spans="6:6" x14ac:dyDescent="0.25">
      <c r="F942" s="45"/>
    </row>
    <row r="943" spans="6:6" x14ac:dyDescent="0.25">
      <c r="F943" s="45"/>
    </row>
    <row r="944" spans="6:6" x14ac:dyDescent="0.25">
      <c r="F944" s="45"/>
    </row>
    <row r="945" spans="6:6" x14ac:dyDescent="0.25">
      <c r="F945" s="45"/>
    </row>
    <row r="946" spans="6:6" x14ac:dyDescent="0.25">
      <c r="F946" s="45"/>
    </row>
    <row r="947" spans="6:6" x14ac:dyDescent="0.25">
      <c r="F947" s="45"/>
    </row>
    <row r="948" spans="6:6" x14ac:dyDescent="0.25">
      <c r="F948" s="45"/>
    </row>
    <row r="949" spans="6:6" x14ac:dyDescent="0.25">
      <c r="F949" s="45"/>
    </row>
    <row r="950" spans="6:6" x14ac:dyDescent="0.25">
      <c r="F950" s="45"/>
    </row>
    <row r="951" spans="6:6" x14ac:dyDescent="0.25">
      <c r="F951" s="45"/>
    </row>
    <row r="952" spans="6:6" x14ac:dyDescent="0.25">
      <c r="F952" s="45"/>
    </row>
    <row r="953" spans="6:6" x14ac:dyDescent="0.25">
      <c r="F953" s="45"/>
    </row>
    <row r="954" spans="6:6" x14ac:dyDescent="0.25">
      <c r="F954" s="45"/>
    </row>
    <row r="955" spans="6:6" x14ac:dyDescent="0.25">
      <c r="F955" s="45"/>
    </row>
    <row r="956" spans="6:6" x14ac:dyDescent="0.25">
      <c r="F956" s="45"/>
    </row>
    <row r="957" spans="6:6" x14ac:dyDescent="0.25">
      <c r="F957" s="45"/>
    </row>
    <row r="958" spans="6:6" x14ac:dyDescent="0.25">
      <c r="F958" s="45"/>
    </row>
    <row r="959" spans="6:6" x14ac:dyDescent="0.25">
      <c r="F959" s="45"/>
    </row>
    <row r="960" spans="6:6" x14ac:dyDescent="0.25">
      <c r="F960" s="45"/>
    </row>
    <row r="961" spans="6:6" x14ac:dyDescent="0.25">
      <c r="F961" s="45"/>
    </row>
    <row r="962" spans="6:6" x14ac:dyDescent="0.25">
      <c r="F962" s="45"/>
    </row>
    <row r="963" spans="6:6" x14ac:dyDescent="0.25">
      <c r="F963" s="45"/>
    </row>
    <row r="964" spans="6:6" x14ac:dyDescent="0.25">
      <c r="F964" s="45"/>
    </row>
    <row r="965" spans="6:6" x14ac:dyDescent="0.25">
      <c r="F965" s="45"/>
    </row>
    <row r="966" spans="6:6" x14ac:dyDescent="0.25">
      <c r="F966" s="45"/>
    </row>
    <row r="967" spans="6:6" x14ac:dyDescent="0.25">
      <c r="F967" s="45"/>
    </row>
    <row r="968" spans="6:6" x14ac:dyDescent="0.25">
      <c r="F968" s="45"/>
    </row>
    <row r="969" spans="6:6" x14ac:dyDescent="0.25">
      <c r="F969" s="45"/>
    </row>
    <row r="970" spans="6:6" x14ac:dyDescent="0.25">
      <c r="F970" s="45"/>
    </row>
    <row r="971" spans="6:6" x14ac:dyDescent="0.25">
      <c r="F971" s="45"/>
    </row>
    <row r="972" spans="6:6" x14ac:dyDescent="0.25">
      <c r="F972" s="45"/>
    </row>
    <row r="973" spans="6:6" x14ac:dyDescent="0.25">
      <c r="F973" s="45"/>
    </row>
    <row r="974" spans="6:6" x14ac:dyDescent="0.25">
      <c r="F974" s="45"/>
    </row>
    <row r="975" spans="6:6" x14ac:dyDescent="0.25">
      <c r="F975" s="45"/>
    </row>
    <row r="976" spans="6:6" x14ac:dyDescent="0.25">
      <c r="F976" s="45"/>
    </row>
    <row r="977" spans="6:6" x14ac:dyDescent="0.25">
      <c r="F977" s="45"/>
    </row>
    <row r="978" spans="6:6" x14ac:dyDescent="0.25">
      <c r="F978" s="45"/>
    </row>
    <row r="979" spans="6:6" x14ac:dyDescent="0.25">
      <c r="F979" s="45"/>
    </row>
    <row r="980" spans="6:6" x14ac:dyDescent="0.25">
      <c r="F980" s="45"/>
    </row>
    <row r="981" spans="6:6" x14ac:dyDescent="0.25">
      <c r="F981" s="45"/>
    </row>
    <row r="982" spans="6:6" x14ac:dyDescent="0.25">
      <c r="F982" s="45"/>
    </row>
    <row r="983" spans="6:6" x14ac:dyDescent="0.25">
      <c r="F983" s="45"/>
    </row>
    <row r="984" spans="6:6" x14ac:dyDescent="0.25">
      <c r="F984" s="45"/>
    </row>
    <row r="985" spans="6:6" x14ac:dyDescent="0.25">
      <c r="F985" s="45"/>
    </row>
    <row r="986" spans="6:6" x14ac:dyDescent="0.25">
      <c r="F986" s="45"/>
    </row>
    <row r="987" spans="6:6" x14ac:dyDescent="0.25">
      <c r="F987" s="45"/>
    </row>
    <row r="988" spans="6:6" x14ac:dyDescent="0.25">
      <c r="F988" s="45"/>
    </row>
    <row r="989" spans="6:6" x14ac:dyDescent="0.25">
      <c r="F989" s="45"/>
    </row>
    <row r="990" spans="6:6" x14ac:dyDescent="0.25">
      <c r="F990" s="45"/>
    </row>
    <row r="991" spans="6:6" x14ac:dyDescent="0.25">
      <c r="F991" s="45"/>
    </row>
    <row r="992" spans="6:6" x14ac:dyDescent="0.25">
      <c r="F992" s="45"/>
    </row>
    <row r="993" spans="6:6" x14ac:dyDescent="0.25">
      <c r="F993" s="45"/>
    </row>
    <row r="994" spans="6:6" x14ac:dyDescent="0.25">
      <c r="F994" s="45"/>
    </row>
    <row r="995" spans="6:6" x14ac:dyDescent="0.25">
      <c r="F995" s="45"/>
    </row>
    <row r="996" spans="6:6" x14ac:dyDescent="0.25">
      <c r="F996" s="45"/>
    </row>
    <row r="997" spans="6:6" x14ac:dyDescent="0.25">
      <c r="F997" s="45"/>
    </row>
    <row r="998" spans="6:6" x14ac:dyDescent="0.25">
      <c r="F998" s="45"/>
    </row>
    <row r="999" spans="6:6" x14ac:dyDescent="0.25">
      <c r="F999" s="45"/>
    </row>
    <row r="1000" spans="6:6" x14ac:dyDescent="0.25">
      <c r="F1000" s="45"/>
    </row>
    <row r="1001" spans="6:6" x14ac:dyDescent="0.25">
      <c r="F1001" s="45"/>
    </row>
    <row r="1002" spans="6:6" x14ac:dyDescent="0.25">
      <c r="F1002" s="45"/>
    </row>
    <row r="1003" spans="6:6" x14ac:dyDescent="0.25">
      <c r="F1003" s="45"/>
    </row>
    <row r="1004" spans="6:6" x14ac:dyDescent="0.25">
      <c r="F1004" s="45"/>
    </row>
    <row r="1005" spans="6:6" x14ac:dyDescent="0.25">
      <c r="F1005" s="45"/>
    </row>
    <row r="1006" spans="6:6" x14ac:dyDescent="0.25">
      <c r="F1006" s="45"/>
    </row>
    <row r="1007" spans="6:6" x14ac:dyDescent="0.25">
      <c r="F1007" s="45"/>
    </row>
    <row r="1008" spans="6:6" x14ac:dyDescent="0.25">
      <c r="F1008" s="45"/>
    </row>
    <row r="1009" spans="6:6" x14ac:dyDescent="0.25">
      <c r="F1009" s="45"/>
    </row>
    <row r="1010" spans="6:6" x14ac:dyDescent="0.25">
      <c r="F1010" s="45"/>
    </row>
    <row r="1011" spans="6:6" x14ac:dyDescent="0.25">
      <c r="F1011" s="45"/>
    </row>
    <row r="1012" spans="6:6" x14ac:dyDescent="0.25">
      <c r="F1012" s="45"/>
    </row>
    <row r="1013" spans="6:6" x14ac:dyDescent="0.25">
      <c r="F1013" s="45"/>
    </row>
    <row r="1014" spans="6:6" x14ac:dyDescent="0.25">
      <c r="F1014" s="45"/>
    </row>
    <row r="1015" spans="6:6" x14ac:dyDescent="0.25">
      <c r="F1015" s="45"/>
    </row>
    <row r="1016" spans="6:6" x14ac:dyDescent="0.25">
      <c r="F1016" s="45"/>
    </row>
    <row r="1017" spans="6:6" x14ac:dyDescent="0.25">
      <c r="F1017" s="45"/>
    </row>
    <row r="1018" spans="6:6" x14ac:dyDescent="0.25">
      <c r="F1018" s="45"/>
    </row>
    <row r="1019" spans="6:6" x14ac:dyDescent="0.25">
      <c r="F1019" s="45"/>
    </row>
    <row r="1020" spans="6:6" x14ac:dyDescent="0.25">
      <c r="F1020" s="45"/>
    </row>
    <row r="1021" spans="6:6" x14ac:dyDescent="0.25">
      <c r="F1021" s="45"/>
    </row>
    <row r="1022" spans="6:6" x14ac:dyDescent="0.25">
      <c r="F1022" s="45"/>
    </row>
    <row r="1023" spans="6:6" x14ac:dyDescent="0.25">
      <c r="F1023" s="45"/>
    </row>
    <row r="1024" spans="6:6" x14ac:dyDescent="0.25">
      <c r="F1024" s="45"/>
    </row>
    <row r="1025" spans="6:6" x14ac:dyDescent="0.25">
      <c r="F1025" s="45"/>
    </row>
    <row r="1026" spans="6:6" x14ac:dyDescent="0.25">
      <c r="F1026" s="45"/>
    </row>
    <row r="1027" spans="6:6" x14ac:dyDescent="0.25">
      <c r="F1027" s="45"/>
    </row>
    <row r="1028" spans="6:6" x14ac:dyDescent="0.25">
      <c r="F1028" s="45"/>
    </row>
    <row r="1029" spans="6:6" x14ac:dyDescent="0.25">
      <c r="F1029" s="45"/>
    </row>
    <row r="1030" spans="6:6" x14ac:dyDescent="0.25">
      <c r="F1030" s="45"/>
    </row>
    <row r="1031" spans="6:6" x14ac:dyDescent="0.25">
      <c r="F1031" s="45"/>
    </row>
    <row r="1032" spans="6:6" x14ac:dyDescent="0.25">
      <c r="F1032" s="45"/>
    </row>
    <row r="1033" spans="6:6" x14ac:dyDescent="0.25">
      <c r="F1033" s="45"/>
    </row>
    <row r="1034" spans="6:6" x14ac:dyDescent="0.25">
      <c r="F1034" s="45"/>
    </row>
    <row r="1035" spans="6:6" x14ac:dyDescent="0.25">
      <c r="F1035" s="45"/>
    </row>
    <row r="1036" spans="6:6" x14ac:dyDescent="0.25">
      <c r="F1036" s="45"/>
    </row>
    <row r="1037" spans="6:6" x14ac:dyDescent="0.25">
      <c r="F1037" s="45"/>
    </row>
    <row r="1038" spans="6:6" x14ac:dyDescent="0.25">
      <c r="F1038" s="45"/>
    </row>
    <row r="1039" spans="6:6" x14ac:dyDescent="0.25">
      <c r="F1039" s="45"/>
    </row>
    <row r="1040" spans="6:6" x14ac:dyDescent="0.25">
      <c r="F1040" s="45"/>
    </row>
    <row r="1041" spans="6:6" x14ac:dyDescent="0.25">
      <c r="F1041" s="45"/>
    </row>
    <row r="1042" spans="6:6" x14ac:dyDescent="0.25">
      <c r="F1042" s="45"/>
    </row>
    <row r="1043" spans="6:6" x14ac:dyDescent="0.25">
      <c r="F1043" s="45"/>
    </row>
    <row r="1044" spans="6:6" x14ac:dyDescent="0.25">
      <c r="F1044" s="45"/>
    </row>
    <row r="1045" spans="6:6" x14ac:dyDescent="0.25">
      <c r="F1045" s="45"/>
    </row>
    <row r="1046" spans="6:6" x14ac:dyDescent="0.25">
      <c r="F1046" s="45"/>
    </row>
    <row r="1047" spans="6:6" x14ac:dyDescent="0.25">
      <c r="F1047" s="45"/>
    </row>
    <row r="1048" spans="6:6" x14ac:dyDescent="0.25">
      <c r="F1048" s="45"/>
    </row>
    <row r="1049" spans="6:6" x14ac:dyDescent="0.25">
      <c r="F1049" s="45"/>
    </row>
    <row r="1050" spans="6:6" x14ac:dyDescent="0.25">
      <c r="F1050" s="45"/>
    </row>
    <row r="1051" spans="6:6" x14ac:dyDescent="0.25">
      <c r="F1051" s="45"/>
    </row>
    <row r="1052" spans="6:6" x14ac:dyDescent="0.25">
      <c r="F1052" s="45"/>
    </row>
    <row r="1053" spans="6:6" x14ac:dyDescent="0.25">
      <c r="F1053" s="45"/>
    </row>
    <row r="1054" spans="6:6" x14ac:dyDescent="0.25">
      <c r="F1054" s="45"/>
    </row>
    <row r="1055" spans="6:6" x14ac:dyDescent="0.25">
      <c r="F1055" s="45"/>
    </row>
    <row r="1056" spans="6:6" x14ac:dyDescent="0.25">
      <c r="F1056" s="45"/>
    </row>
    <row r="1057" spans="6:6" x14ac:dyDescent="0.25">
      <c r="F1057" s="45"/>
    </row>
    <row r="1058" spans="6:6" x14ac:dyDescent="0.25">
      <c r="F1058" s="45"/>
    </row>
    <row r="1059" spans="6:6" x14ac:dyDescent="0.25">
      <c r="F1059" s="45"/>
    </row>
    <row r="1060" spans="6:6" x14ac:dyDescent="0.25">
      <c r="F1060" s="45"/>
    </row>
    <row r="1061" spans="6:6" x14ac:dyDescent="0.25">
      <c r="F1061" s="45"/>
    </row>
    <row r="1062" spans="6:6" x14ac:dyDescent="0.25">
      <c r="F1062" s="45"/>
    </row>
    <row r="1063" spans="6:6" x14ac:dyDescent="0.25">
      <c r="F1063" s="45"/>
    </row>
    <row r="1064" spans="6:6" x14ac:dyDescent="0.25">
      <c r="F1064" s="45"/>
    </row>
    <row r="1065" spans="6:6" x14ac:dyDescent="0.25">
      <c r="F1065" s="45"/>
    </row>
    <row r="1066" spans="6:6" x14ac:dyDescent="0.25">
      <c r="F1066" s="45"/>
    </row>
    <row r="1067" spans="6:6" x14ac:dyDescent="0.25">
      <c r="F1067" s="45"/>
    </row>
    <row r="1068" spans="6:6" x14ac:dyDescent="0.25">
      <c r="F1068" s="45"/>
    </row>
    <row r="1069" spans="6:6" x14ac:dyDescent="0.25">
      <c r="F1069" s="45"/>
    </row>
    <row r="1070" spans="6:6" x14ac:dyDescent="0.25">
      <c r="F1070" s="45"/>
    </row>
    <row r="1071" spans="6:6" x14ac:dyDescent="0.25">
      <c r="F1071" s="45"/>
    </row>
    <row r="1072" spans="6:6" x14ac:dyDescent="0.25">
      <c r="F1072" s="45"/>
    </row>
    <row r="1073" spans="6:6" x14ac:dyDescent="0.25">
      <c r="F1073" s="45"/>
    </row>
    <row r="1074" spans="6:6" x14ac:dyDescent="0.25">
      <c r="F1074" s="45"/>
    </row>
    <row r="1075" spans="6:6" x14ac:dyDescent="0.25">
      <c r="F1075" s="45"/>
    </row>
    <row r="1076" spans="6:6" x14ac:dyDescent="0.25">
      <c r="F1076" s="45"/>
    </row>
    <row r="1077" spans="6:6" x14ac:dyDescent="0.25">
      <c r="F1077" s="45"/>
    </row>
    <row r="1078" spans="6:6" x14ac:dyDescent="0.25">
      <c r="F1078" s="45"/>
    </row>
    <row r="1079" spans="6:6" x14ac:dyDescent="0.25">
      <c r="F1079" s="45"/>
    </row>
    <row r="1080" spans="6:6" x14ac:dyDescent="0.25">
      <c r="F1080" s="45"/>
    </row>
    <row r="1081" spans="6:6" x14ac:dyDescent="0.25">
      <c r="F1081" s="45"/>
    </row>
    <row r="1082" spans="6:6" x14ac:dyDescent="0.25">
      <c r="F1082" s="45"/>
    </row>
    <row r="1083" spans="6:6" x14ac:dyDescent="0.25">
      <c r="F1083" s="45"/>
    </row>
    <row r="1084" spans="6:6" x14ac:dyDescent="0.25">
      <c r="F1084" s="45"/>
    </row>
    <row r="1085" spans="6:6" x14ac:dyDescent="0.25">
      <c r="F1085" s="45"/>
    </row>
    <row r="1086" spans="6:6" x14ac:dyDescent="0.25">
      <c r="F1086" s="45"/>
    </row>
    <row r="1087" spans="6:6" x14ac:dyDescent="0.25">
      <c r="F1087" s="45"/>
    </row>
    <row r="1088" spans="6:6" x14ac:dyDescent="0.25">
      <c r="F1088" s="45"/>
    </row>
    <row r="1089" spans="6:6" x14ac:dyDescent="0.25">
      <c r="F1089" s="45"/>
    </row>
    <row r="1090" spans="6:6" x14ac:dyDescent="0.25">
      <c r="F1090" s="45"/>
    </row>
    <row r="1091" spans="6:6" x14ac:dyDescent="0.25">
      <c r="F1091" s="45"/>
    </row>
    <row r="1092" spans="6:6" x14ac:dyDescent="0.25">
      <c r="F1092" s="45"/>
    </row>
    <row r="1093" spans="6:6" x14ac:dyDescent="0.25">
      <c r="F1093" s="45"/>
    </row>
    <row r="1094" spans="6:6" x14ac:dyDescent="0.25">
      <c r="F1094" s="45"/>
    </row>
    <row r="1095" spans="6:6" x14ac:dyDescent="0.25">
      <c r="F1095" s="45"/>
    </row>
    <row r="1096" spans="6:6" x14ac:dyDescent="0.25">
      <c r="F1096" s="45"/>
    </row>
    <row r="1097" spans="6:6" x14ac:dyDescent="0.25">
      <c r="F1097" s="45"/>
    </row>
    <row r="1098" spans="6:6" x14ac:dyDescent="0.25">
      <c r="F1098" s="45"/>
    </row>
    <row r="1099" spans="6:6" x14ac:dyDescent="0.25">
      <c r="F1099" s="45"/>
    </row>
    <row r="1100" spans="6:6" x14ac:dyDescent="0.25">
      <c r="F1100" s="45"/>
    </row>
    <row r="1101" spans="6:6" x14ac:dyDescent="0.25">
      <c r="F1101" s="45"/>
    </row>
    <row r="1102" spans="6:6" x14ac:dyDescent="0.25">
      <c r="F1102" s="45"/>
    </row>
    <row r="1103" spans="6:6" x14ac:dyDescent="0.25">
      <c r="F1103" s="45"/>
    </row>
    <row r="1104" spans="6:6" x14ac:dyDescent="0.25">
      <c r="F1104" s="45"/>
    </row>
    <row r="1105" spans="6:6" x14ac:dyDescent="0.25">
      <c r="F1105" s="45"/>
    </row>
    <row r="1106" spans="6:6" x14ac:dyDescent="0.25">
      <c r="F1106" s="45"/>
    </row>
    <row r="1107" spans="6:6" x14ac:dyDescent="0.25">
      <c r="F1107" s="45"/>
    </row>
    <row r="1108" spans="6:6" x14ac:dyDescent="0.25">
      <c r="F1108" s="45"/>
    </row>
    <row r="1109" spans="6:6" x14ac:dyDescent="0.25">
      <c r="F1109" s="45"/>
    </row>
    <row r="1110" spans="6:6" x14ac:dyDescent="0.25">
      <c r="F1110" s="45"/>
    </row>
    <row r="1111" spans="6:6" x14ac:dyDescent="0.25">
      <c r="F1111" s="45"/>
    </row>
    <row r="1112" spans="6:6" x14ac:dyDescent="0.25">
      <c r="F1112" s="45"/>
    </row>
    <row r="1113" spans="6:6" x14ac:dyDescent="0.25">
      <c r="F1113" s="45"/>
    </row>
    <row r="1114" spans="6:6" x14ac:dyDescent="0.25">
      <c r="F1114" s="45"/>
    </row>
    <row r="1115" spans="6:6" x14ac:dyDescent="0.25">
      <c r="F1115" s="45"/>
    </row>
    <row r="1116" spans="6:6" x14ac:dyDescent="0.25">
      <c r="F1116" s="45"/>
    </row>
    <row r="1117" spans="6:6" x14ac:dyDescent="0.25">
      <c r="F1117" s="45"/>
    </row>
    <row r="1118" spans="6:6" x14ac:dyDescent="0.25">
      <c r="F1118" s="45"/>
    </row>
    <row r="1119" spans="6:6" x14ac:dyDescent="0.25">
      <c r="F1119" s="45"/>
    </row>
    <row r="1120" spans="6:6" x14ac:dyDescent="0.25">
      <c r="F1120" s="45"/>
    </row>
    <row r="1121" spans="6:6" x14ac:dyDescent="0.25">
      <c r="F1121" s="45"/>
    </row>
    <row r="1122" spans="6:6" x14ac:dyDescent="0.25">
      <c r="F1122" s="45"/>
    </row>
    <row r="1123" spans="6:6" x14ac:dyDescent="0.25">
      <c r="F1123" s="45"/>
    </row>
    <row r="1124" spans="6:6" x14ac:dyDescent="0.25">
      <c r="F1124" s="45"/>
    </row>
    <row r="1125" spans="6:6" x14ac:dyDescent="0.25">
      <c r="F1125" s="45"/>
    </row>
    <row r="1126" spans="6:6" x14ac:dyDescent="0.25">
      <c r="F1126" s="45"/>
    </row>
    <row r="1127" spans="6:6" x14ac:dyDescent="0.25">
      <c r="F1127" s="45"/>
    </row>
    <row r="1128" spans="6:6" x14ac:dyDescent="0.25">
      <c r="F1128" s="45"/>
    </row>
    <row r="1129" spans="6:6" x14ac:dyDescent="0.25">
      <c r="F1129" s="45"/>
    </row>
    <row r="1130" spans="6:6" x14ac:dyDescent="0.25">
      <c r="F1130" s="45"/>
    </row>
    <row r="1131" spans="6:6" x14ac:dyDescent="0.25">
      <c r="F1131" s="45"/>
    </row>
    <row r="1132" spans="6:6" x14ac:dyDescent="0.25">
      <c r="F1132" s="45"/>
    </row>
    <row r="1133" spans="6:6" x14ac:dyDescent="0.25">
      <c r="F1133" s="45"/>
    </row>
    <row r="1134" spans="6:6" x14ac:dyDescent="0.25">
      <c r="F1134" s="45"/>
    </row>
    <row r="1135" spans="6:6" x14ac:dyDescent="0.25">
      <c r="F1135" s="45"/>
    </row>
    <row r="1136" spans="6:6" x14ac:dyDescent="0.25">
      <c r="F1136" s="45"/>
    </row>
    <row r="1137" spans="6:6" x14ac:dyDescent="0.25">
      <c r="F1137" s="45"/>
    </row>
    <row r="1138" spans="6:6" x14ac:dyDescent="0.25">
      <c r="F1138" s="45"/>
    </row>
    <row r="1139" spans="6:6" x14ac:dyDescent="0.25">
      <c r="F1139" s="45"/>
    </row>
    <row r="1140" spans="6:6" x14ac:dyDescent="0.25">
      <c r="F1140" s="45"/>
    </row>
    <row r="1141" spans="6:6" x14ac:dyDescent="0.25">
      <c r="F1141" s="45"/>
    </row>
    <row r="1142" spans="6:6" x14ac:dyDescent="0.25">
      <c r="F1142" s="45"/>
    </row>
    <row r="1143" spans="6:6" x14ac:dyDescent="0.25">
      <c r="F1143" s="45"/>
    </row>
    <row r="1144" spans="6:6" x14ac:dyDescent="0.25">
      <c r="F1144" s="45"/>
    </row>
    <row r="1145" spans="6:6" x14ac:dyDescent="0.25">
      <c r="F1145" s="45"/>
    </row>
    <row r="1146" spans="6:6" x14ac:dyDescent="0.25">
      <c r="F1146" s="45"/>
    </row>
    <row r="1147" spans="6:6" x14ac:dyDescent="0.25">
      <c r="F1147" s="45"/>
    </row>
    <row r="1148" spans="6:6" x14ac:dyDescent="0.25">
      <c r="F1148" s="45"/>
    </row>
    <row r="1149" spans="6:6" x14ac:dyDescent="0.25">
      <c r="F1149" s="45"/>
    </row>
    <row r="1150" spans="6:6" x14ac:dyDescent="0.25">
      <c r="F1150" s="45"/>
    </row>
    <row r="1151" spans="6:6" x14ac:dyDescent="0.25">
      <c r="F1151" s="45"/>
    </row>
    <row r="1152" spans="6:6" x14ac:dyDescent="0.25">
      <c r="F1152" s="45"/>
    </row>
    <row r="1153" spans="6:6" x14ac:dyDescent="0.25">
      <c r="F1153" s="45"/>
    </row>
    <row r="1154" spans="6:6" x14ac:dyDescent="0.25">
      <c r="F1154" s="45"/>
    </row>
    <row r="1155" spans="6:6" x14ac:dyDescent="0.25">
      <c r="F1155" s="45"/>
    </row>
    <row r="1156" spans="6:6" x14ac:dyDescent="0.25">
      <c r="F1156" s="45"/>
    </row>
    <row r="1157" spans="6:6" x14ac:dyDescent="0.25">
      <c r="F1157" s="45"/>
    </row>
    <row r="1158" spans="6:6" x14ac:dyDescent="0.25">
      <c r="F1158" s="45"/>
    </row>
    <row r="1159" spans="6:6" x14ac:dyDescent="0.25">
      <c r="F1159" s="45"/>
    </row>
    <row r="1160" spans="6:6" x14ac:dyDescent="0.25">
      <c r="F1160" s="45"/>
    </row>
    <row r="1161" spans="6:6" x14ac:dyDescent="0.25">
      <c r="F1161" s="45"/>
    </row>
    <row r="1162" spans="6:6" x14ac:dyDescent="0.25">
      <c r="F1162" s="45"/>
    </row>
    <row r="1163" spans="6:6" x14ac:dyDescent="0.25">
      <c r="F1163" s="45"/>
    </row>
    <row r="1164" spans="6:6" x14ac:dyDescent="0.25">
      <c r="F1164" s="45"/>
    </row>
    <row r="1165" spans="6:6" x14ac:dyDescent="0.25">
      <c r="F1165" s="45"/>
    </row>
    <row r="1166" spans="6:6" x14ac:dyDescent="0.25">
      <c r="F1166" s="45"/>
    </row>
    <row r="1167" spans="6:6" x14ac:dyDescent="0.25">
      <c r="F1167" s="45"/>
    </row>
    <row r="1168" spans="6:6" x14ac:dyDescent="0.25">
      <c r="F1168" s="45"/>
    </row>
    <row r="1169" spans="6:6" x14ac:dyDescent="0.25">
      <c r="F1169" s="45"/>
    </row>
    <row r="1170" spans="6:6" x14ac:dyDescent="0.25">
      <c r="F1170" s="45"/>
    </row>
    <row r="1171" spans="6:6" x14ac:dyDescent="0.25">
      <c r="F1171" s="45"/>
    </row>
    <row r="1172" spans="6:6" x14ac:dyDescent="0.25">
      <c r="F1172" s="45"/>
    </row>
    <row r="1173" spans="6:6" x14ac:dyDescent="0.25">
      <c r="F1173" s="45"/>
    </row>
    <row r="1174" spans="6:6" x14ac:dyDescent="0.25">
      <c r="F1174" s="45"/>
    </row>
    <row r="1175" spans="6:6" x14ac:dyDescent="0.25">
      <c r="F1175" s="45"/>
    </row>
    <row r="1176" spans="6:6" x14ac:dyDescent="0.25">
      <c r="F1176" s="45"/>
    </row>
    <row r="1177" spans="6:6" x14ac:dyDescent="0.25">
      <c r="F1177" s="45"/>
    </row>
    <row r="1178" spans="6:6" x14ac:dyDescent="0.25">
      <c r="F1178" s="45"/>
    </row>
    <row r="1179" spans="6:6" x14ac:dyDescent="0.25">
      <c r="F1179" s="45"/>
    </row>
    <row r="1180" spans="6:6" x14ac:dyDescent="0.25">
      <c r="F1180" s="45"/>
    </row>
    <row r="1181" spans="6:6" x14ac:dyDescent="0.25">
      <c r="F1181" s="45"/>
    </row>
    <row r="1182" spans="6:6" x14ac:dyDescent="0.25">
      <c r="F1182" s="45"/>
    </row>
    <row r="1183" spans="6:6" x14ac:dyDescent="0.25">
      <c r="F1183" s="45"/>
    </row>
    <row r="1184" spans="6:6" x14ac:dyDescent="0.25">
      <c r="F1184" s="45"/>
    </row>
    <row r="1185" spans="6:6" x14ac:dyDescent="0.25">
      <c r="F1185" s="45"/>
    </row>
    <row r="1186" spans="6:6" x14ac:dyDescent="0.25">
      <c r="F1186" s="45"/>
    </row>
    <row r="1187" spans="6:6" x14ac:dyDescent="0.25">
      <c r="F1187" s="45"/>
    </row>
    <row r="1188" spans="6:6" x14ac:dyDescent="0.25">
      <c r="F1188" s="45"/>
    </row>
    <row r="1189" spans="6:6" x14ac:dyDescent="0.25">
      <c r="F1189" s="45"/>
    </row>
    <row r="1190" spans="6:6" x14ac:dyDescent="0.25">
      <c r="F1190" s="45"/>
    </row>
    <row r="1191" spans="6:6" x14ac:dyDescent="0.25">
      <c r="F1191" s="45"/>
    </row>
    <row r="1192" spans="6:6" x14ac:dyDescent="0.25">
      <c r="F1192" s="45"/>
    </row>
    <row r="1193" spans="6:6" x14ac:dyDescent="0.25">
      <c r="F1193" s="45"/>
    </row>
    <row r="1194" spans="6:6" x14ac:dyDescent="0.25">
      <c r="F1194" s="45"/>
    </row>
    <row r="1195" spans="6:6" x14ac:dyDescent="0.25">
      <c r="F1195" s="45"/>
    </row>
    <row r="1196" spans="6:6" x14ac:dyDescent="0.25">
      <c r="F1196" s="45"/>
    </row>
    <row r="1197" spans="6:6" x14ac:dyDescent="0.25">
      <c r="F1197" s="45"/>
    </row>
    <row r="1198" spans="6:6" x14ac:dyDescent="0.25">
      <c r="F1198" s="45"/>
    </row>
    <row r="1199" spans="6:6" x14ac:dyDescent="0.25">
      <c r="F1199" s="45"/>
    </row>
    <row r="1200" spans="6:6" x14ac:dyDescent="0.25">
      <c r="F1200" s="45"/>
    </row>
    <row r="1201" spans="6:6" x14ac:dyDescent="0.25">
      <c r="F1201" s="45"/>
    </row>
    <row r="1202" spans="6:6" x14ac:dyDescent="0.25">
      <c r="F1202" s="45"/>
    </row>
    <row r="1203" spans="6:6" x14ac:dyDescent="0.25">
      <c r="F1203" s="45"/>
    </row>
    <row r="1204" spans="6:6" x14ac:dyDescent="0.25">
      <c r="F1204" s="45"/>
    </row>
    <row r="1205" spans="6:6" x14ac:dyDescent="0.25">
      <c r="F1205" s="45"/>
    </row>
    <row r="1206" spans="6:6" x14ac:dyDescent="0.25">
      <c r="F1206" s="45"/>
    </row>
    <row r="1207" spans="6:6" x14ac:dyDescent="0.25">
      <c r="F1207" s="45"/>
    </row>
    <row r="1208" spans="6:6" x14ac:dyDescent="0.25">
      <c r="F1208" s="45"/>
    </row>
    <row r="1209" spans="6:6" x14ac:dyDescent="0.25">
      <c r="F1209" s="45"/>
    </row>
    <row r="1210" spans="6:6" x14ac:dyDescent="0.25">
      <c r="F1210" s="45"/>
    </row>
    <row r="1211" spans="6:6" x14ac:dyDescent="0.25">
      <c r="F1211" s="45"/>
    </row>
    <row r="1212" spans="6:6" x14ac:dyDescent="0.25">
      <c r="F1212" s="45"/>
    </row>
    <row r="1213" spans="6:6" x14ac:dyDescent="0.25">
      <c r="F1213" s="45"/>
    </row>
    <row r="1214" spans="6:6" x14ac:dyDescent="0.25">
      <c r="F1214" s="45"/>
    </row>
    <row r="1215" spans="6:6" x14ac:dyDescent="0.25">
      <c r="F1215" s="45"/>
    </row>
    <row r="1216" spans="6:6" x14ac:dyDescent="0.25">
      <c r="F1216" s="45"/>
    </row>
    <row r="1217" spans="6:6" x14ac:dyDescent="0.25">
      <c r="F1217" s="45"/>
    </row>
    <row r="1218" spans="6:6" x14ac:dyDescent="0.25">
      <c r="F1218" s="45"/>
    </row>
    <row r="1219" spans="6:6" x14ac:dyDescent="0.25">
      <c r="F1219" s="45"/>
    </row>
    <row r="1220" spans="6:6" x14ac:dyDescent="0.25">
      <c r="F1220" s="45"/>
    </row>
    <row r="1221" spans="6:6" x14ac:dyDescent="0.25">
      <c r="F1221" s="45"/>
    </row>
    <row r="1222" spans="6:6" x14ac:dyDescent="0.25">
      <c r="F1222" s="45"/>
    </row>
    <row r="1223" spans="6:6" x14ac:dyDescent="0.25">
      <c r="F1223" s="45"/>
    </row>
    <row r="1224" spans="6:6" x14ac:dyDescent="0.25">
      <c r="F1224" s="45"/>
    </row>
    <row r="1225" spans="6:6" x14ac:dyDescent="0.25">
      <c r="F1225" s="45"/>
    </row>
    <row r="1226" spans="6:6" x14ac:dyDescent="0.25">
      <c r="F1226" s="45"/>
    </row>
    <row r="1227" spans="6:6" x14ac:dyDescent="0.25">
      <c r="F1227" s="45"/>
    </row>
    <row r="1228" spans="6:6" x14ac:dyDescent="0.25">
      <c r="F1228" s="45"/>
    </row>
    <row r="1229" spans="6:6" x14ac:dyDescent="0.25">
      <c r="F1229" s="45"/>
    </row>
    <row r="1230" spans="6:6" x14ac:dyDescent="0.25">
      <c r="F1230" s="45"/>
    </row>
    <row r="1231" spans="6:6" x14ac:dyDescent="0.25">
      <c r="F1231" s="45"/>
    </row>
    <row r="1232" spans="6:6" x14ac:dyDescent="0.25">
      <c r="F1232" s="45"/>
    </row>
    <row r="1233" spans="6:6" x14ac:dyDescent="0.25">
      <c r="F1233" s="45"/>
    </row>
    <row r="1234" spans="6:6" x14ac:dyDescent="0.25">
      <c r="F1234" s="45"/>
    </row>
    <row r="1235" spans="6:6" x14ac:dyDescent="0.25">
      <c r="F1235" s="45"/>
    </row>
    <row r="1236" spans="6:6" x14ac:dyDescent="0.25">
      <c r="F1236" s="45"/>
    </row>
    <row r="1237" spans="6:6" x14ac:dyDescent="0.25">
      <c r="F1237" s="45"/>
    </row>
    <row r="1238" spans="6:6" x14ac:dyDescent="0.25">
      <c r="F1238" s="45"/>
    </row>
    <row r="1239" spans="6:6" x14ac:dyDescent="0.25">
      <c r="F1239" s="45"/>
    </row>
    <row r="1240" spans="6:6" x14ac:dyDescent="0.25">
      <c r="F1240" s="45"/>
    </row>
    <row r="1241" spans="6:6" x14ac:dyDescent="0.25">
      <c r="F1241" s="45"/>
    </row>
    <row r="1242" spans="6:6" x14ac:dyDescent="0.25">
      <c r="F1242" s="45"/>
    </row>
    <row r="1243" spans="6:6" x14ac:dyDescent="0.25">
      <c r="F1243" s="45"/>
    </row>
    <row r="1244" spans="6:6" x14ac:dyDescent="0.25">
      <c r="F1244" s="45"/>
    </row>
    <row r="1245" spans="6:6" x14ac:dyDescent="0.25">
      <c r="F1245" s="45"/>
    </row>
    <row r="1246" spans="6:6" x14ac:dyDescent="0.25">
      <c r="F1246" s="45"/>
    </row>
    <row r="1247" spans="6:6" x14ac:dyDescent="0.25">
      <c r="F1247" s="45"/>
    </row>
    <row r="1248" spans="6:6" x14ac:dyDescent="0.25">
      <c r="F1248" s="45"/>
    </row>
    <row r="1249" spans="6:6" x14ac:dyDescent="0.25">
      <c r="F1249" s="45"/>
    </row>
    <row r="1250" spans="6:6" x14ac:dyDescent="0.25">
      <c r="F1250" s="45"/>
    </row>
    <row r="1251" spans="6:6" x14ac:dyDescent="0.25">
      <c r="F1251" s="45"/>
    </row>
    <row r="1252" spans="6:6" x14ac:dyDescent="0.25">
      <c r="F1252" s="45"/>
    </row>
    <row r="1253" spans="6:6" x14ac:dyDescent="0.25">
      <c r="F1253" s="45"/>
    </row>
    <row r="1254" spans="6:6" x14ac:dyDescent="0.25">
      <c r="F1254" s="45"/>
    </row>
    <row r="1255" spans="6:6" x14ac:dyDescent="0.25">
      <c r="F1255" s="45"/>
    </row>
    <row r="1256" spans="6:6" x14ac:dyDescent="0.25">
      <c r="F1256" s="45"/>
    </row>
    <row r="1257" spans="6:6" x14ac:dyDescent="0.25">
      <c r="F1257" s="45"/>
    </row>
    <row r="1258" spans="6:6" x14ac:dyDescent="0.25">
      <c r="F1258" s="45"/>
    </row>
    <row r="1259" spans="6:6" x14ac:dyDescent="0.25">
      <c r="F1259" s="45"/>
    </row>
    <row r="1260" spans="6:6" x14ac:dyDescent="0.25">
      <c r="F1260" s="45"/>
    </row>
    <row r="1261" spans="6:6" x14ac:dyDescent="0.25">
      <c r="F1261" s="45"/>
    </row>
    <row r="1262" spans="6:6" x14ac:dyDescent="0.25">
      <c r="F1262" s="45"/>
    </row>
    <row r="1263" spans="6:6" x14ac:dyDescent="0.25">
      <c r="F1263" s="45"/>
    </row>
    <row r="1264" spans="6:6" x14ac:dyDescent="0.25">
      <c r="F1264" s="45"/>
    </row>
    <row r="1265" spans="6:6" x14ac:dyDescent="0.25">
      <c r="F1265" s="45"/>
    </row>
    <row r="1266" spans="6:6" x14ac:dyDescent="0.25">
      <c r="F1266" s="45"/>
    </row>
    <row r="1267" spans="6:6" x14ac:dyDescent="0.25">
      <c r="F1267" s="45"/>
    </row>
    <row r="1268" spans="6:6" x14ac:dyDescent="0.25">
      <c r="F1268" s="45"/>
    </row>
    <row r="1269" spans="6:6" x14ac:dyDescent="0.25">
      <c r="F1269" s="45"/>
    </row>
    <row r="1270" spans="6:6" x14ac:dyDescent="0.25">
      <c r="F1270" s="45"/>
    </row>
    <row r="1271" spans="6:6" x14ac:dyDescent="0.25">
      <c r="F1271" s="45"/>
    </row>
    <row r="1272" spans="6:6" x14ac:dyDescent="0.25">
      <c r="F1272" s="45"/>
    </row>
    <row r="1273" spans="6:6" x14ac:dyDescent="0.25">
      <c r="F1273" s="45"/>
    </row>
    <row r="1274" spans="6:6" x14ac:dyDescent="0.25">
      <c r="F1274" s="45"/>
    </row>
    <row r="1275" spans="6:6" x14ac:dyDescent="0.25">
      <c r="F1275" s="45"/>
    </row>
    <row r="1276" spans="6:6" x14ac:dyDescent="0.25">
      <c r="F1276" s="45"/>
    </row>
    <row r="1277" spans="6:6" x14ac:dyDescent="0.25">
      <c r="F1277" s="45"/>
    </row>
    <row r="1278" spans="6:6" x14ac:dyDescent="0.25">
      <c r="F1278" s="45"/>
    </row>
    <row r="1279" spans="6:6" x14ac:dyDescent="0.25">
      <c r="F1279" s="45"/>
    </row>
    <row r="1280" spans="6:6" x14ac:dyDescent="0.25">
      <c r="F1280" s="45"/>
    </row>
    <row r="1281" spans="6:6" x14ac:dyDescent="0.25">
      <c r="F1281" s="45"/>
    </row>
    <row r="1282" spans="6:6" x14ac:dyDescent="0.25">
      <c r="F1282" s="45"/>
    </row>
    <row r="1283" spans="6:6" x14ac:dyDescent="0.25">
      <c r="F1283" s="45"/>
    </row>
    <row r="1284" spans="6:6" x14ac:dyDescent="0.25">
      <c r="F1284" s="45"/>
    </row>
    <row r="1285" spans="6:6" x14ac:dyDescent="0.25">
      <c r="F1285" s="45"/>
    </row>
    <row r="1286" spans="6:6" x14ac:dyDescent="0.25">
      <c r="F1286" s="45"/>
    </row>
    <row r="1287" spans="6:6" x14ac:dyDescent="0.25">
      <c r="F1287" s="45"/>
    </row>
    <row r="1288" spans="6:6" x14ac:dyDescent="0.25">
      <c r="F1288" s="45"/>
    </row>
    <row r="1289" spans="6:6" x14ac:dyDescent="0.25">
      <c r="F1289" s="45"/>
    </row>
    <row r="1290" spans="6:6" x14ac:dyDescent="0.25">
      <c r="F1290" s="45"/>
    </row>
    <row r="1291" spans="6:6" x14ac:dyDescent="0.25">
      <c r="F1291" s="45"/>
    </row>
    <row r="1292" spans="6:6" x14ac:dyDescent="0.25">
      <c r="F1292" s="45"/>
    </row>
    <row r="1293" spans="6:6" x14ac:dyDescent="0.25">
      <c r="F1293" s="45"/>
    </row>
    <row r="1294" spans="6:6" x14ac:dyDescent="0.25">
      <c r="F1294" s="45"/>
    </row>
    <row r="1295" spans="6:6" x14ac:dyDescent="0.25">
      <c r="F1295" s="45"/>
    </row>
    <row r="1296" spans="6:6" x14ac:dyDescent="0.25">
      <c r="F1296" s="45"/>
    </row>
    <row r="1297" spans="6:6" x14ac:dyDescent="0.25">
      <c r="F1297" s="45"/>
    </row>
    <row r="1298" spans="6:6" x14ac:dyDescent="0.25">
      <c r="F1298" s="45"/>
    </row>
    <row r="1299" spans="6:6" x14ac:dyDescent="0.25">
      <c r="F1299" s="45"/>
    </row>
    <row r="1300" spans="6:6" x14ac:dyDescent="0.25">
      <c r="F1300" s="45"/>
    </row>
    <row r="1301" spans="6:6" x14ac:dyDescent="0.25">
      <c r="F1301" s="45"/>
    </row>
    <row r="1302" spans="6:6" x14ac:dyDescent="0.25">
      <c r="F1302" s="45"/>
    </row>
    <row r="1303" spans="6:6" x14ac:dyDescent="0.25">
      <c r="F1303" s="45"/>
    </row>
    <row r="1304" spans="6:6" x14ac:dyDescent="0.25">
      <c r="F1304" s="45"/>
    </row>
    <row r="1305" spans="6:6" x14ac:dyDescent="0.25">
      <c r="F1305" s="45"/>
    </row>
    <row r="1306" spans="6:6" x14ac:dyDescent="0.25">
      <c r="F1306" s="45"/>
    </row>
    <row r="1307" spans="6:6" x14ac:dyDescent="0.25">
      <c r="F1307" s="45"/>
    </row>
    <row r="1308" spans="6:6" x14ac:dyDescent="0.25">
      <c r="F1308" s="45"/>
    </row>
  </sheetData>
  <sheetProtection algorithmName="SHA-512" hashValue="qxQCldO/Ds+hlvpj1fn7TzsajiDJDxscYuS83RK3O40aCl7GQBGMc2xR3n1hDzI/2N1nKE1gVLXQmuz1PKCpjg==" saltValue="+JmrU+LgVKXD+bwc69w4kg==" spinCount="100000" sheet="1" objects="1" scenarios="1"/>
  <mergeCells count="8">
    <mergeCell ref="A39:K39"/>
    <mergeCell ref="A4:L4"/>
    <mergeCell ref="J1:L1"/>
    <mergeCell ref="J2:L2"/>
    <mergeCell ref="B1:H1"/>
    <mergeCell ref="B2:H2"/>
    <mergeCell ref="C3:H3"/>
    <mergeCell ref="J3:L3"/>
  </mergeCells>
  <phoneticPr fontId="4" type="noConversion"/>
  <pageMargins left="1.1811023622047245" right="0.39370078740157483" top="1.4960629921259843" bottom="0.70866141732283472" header="0.35433070866141736" footer="0.31496062992125984"/>
  <pageSetup paperSize="9" scale="55" fitToHeight="0" orientation="portrait" r:id="rId1"/>
  <headerFooter>
    <oddFooter>&amp;C&amp;"Segoe UI,Normal"&amp;8Página &amp;P de &amp;N</oddFooter>
  </headerFooter>
  <rowBreaks count="1" manualBreakCount="1">
    <brk id="3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82699-F4BD-4C13-9DF8-A9D358101CF3}">
  <sheetPr codeName="Planilha5"/>
  <dimension ref="A1:G24"/>
  <sheetViews>
    <sheetView view="pageBreakPreview" zoomScaleNormal="115" zoomScaleSheetLayoutView="100" workbookViewId="0">
      <selection sqref="A1:G1"/>
    </sheetView>
  </sheetViews>
  <sheetFormatPr defaultRowHeight="15" x14ac:dyDescent="0.25"/>
  <cols>
    <col min="2" max="2" width="16" customWidth="1"/>
    <col min="3" max="3" width="15.85546875" bestFit="1" customWidth="1"/>
    <col min="4" max="4" width="7" bestFit="1" customWidth="1"/>
    <col min="5" max="5" width="15.140625" bestFit="1" customWidth="1"/>
    <col min="6" max="6" width="7" bestFit="1" customWidth="1"/>
    <col min="7" max="7" width="14.7109375" bestFit="1" customWidth="1"/>
  </cols>
  <sheetData>
    <row r="1" spans="1:7" x14ac:dyDescent="0.25">
      <c r="A1" s="20" t="str">
        <f>_xlfn.CONCAT(Orçamento!A1, " ", Orçamento!B1)</f>
        <v>Obra: Recapeamento Com Fresagem em Vias Urbanas</v>
      </c>
      <c r="B1" s="20"/>
      <c r="C1" s="20"/>
      <c r="D1" s="20"/>
      <c r="E1" s="20"/>
      <c r="F1" s="20"/>
      <c r="G1" s="20"/>
    </row>
    <row r="2" spans="1:7" ht="38.25" customHeight="1" x14ac:dyDescent="0.25">
      <c r="A2" s="21" t="str">
        <f>_xlfn.CONCAT(Orçamento!A2, " ", Orçamento!B2)</f>
        <v>Local: Rua Ariosvaldo de Andrade, Jardim Nova Jaú, CEP: 17213-620, Jahu/SP
Rua Misael Simões Barbosa, Jardim Nova Jaú, CEP: 17213-610, Jahu/SP
Rua Vereador João Buoro, Jardim Nova Jaú, CEP: 17213-470, Jahu/SP</v>
      </c>
      <c r="B2" s="21"/>
      <c r="C2" s="21"/>
      <c r="D2" s="21"/>
      <c r="E2" s="21"/>
      <c r="F2" s="21"/>
      <c r="G2" s="21"/>
    </row>
    <row r="3" spans="1:7" x14ac:dyDescent="0.25">
      <c r="A3" s="20" t="str">
        <f>Orçamento!A4</f>
        <v>Jahu/SP, 08 de agosto de 2024</v>
      </c>
      <c r="B3" s="20"/>
      <c r="C3" s="20"/>
      <c r="D3" s="20"/>
      <c r="E3" s="20"/>
      <c r="F3" s="20"/>
      <c r="G3" s="20"/>
    </row>
    <row r="4" spans="1:7" x14ac:dyDescent="0.25">
      <c r="A4" s="13" t="s">
        <v>159</v>
      </c>
      <c r="B4" s="13"/>
      <c r="C4" s="13"/>
      <c r="D4" s="13"/>
      <c r="E4" s="13"/>
      <c r="F4" s="13"/>
      <c r="G4" s="13"/>
    </row>
    <row r="5" spans="1:7" x14ac:dyDescent="0.25">
      <c r="A5" s="16" t="s">
        <v>43</v>
      </c>
      <c r="B5" s="16" t="s">
        <v>44</v>
      </c>
      <c r="C5" s="18" t="s">
        <v>45</v>
      </c>
      <c r="D5" s="15" t="s">
        <v>46</v>
      </c>
      <c r="E5" s="15"/>
      <c r="F5" s="15" t="s">
        <v>47</v>
      </c>
      <c r="G5" s="15"/>
    </row>
    <row r="6" spans="1:7" x14ac:dyDescent="0.25">
      <c r="A6" s="17"/>
      <c r="B6" s="17"/>
      <c r="C6" s="19"/>
      <c r="D6" s="8" t="s">
        <v>15</v>
      </c>
      <c r="E6" s="8" t="s">
        <v>67</v>
      </c>
      <c r="F6" s="8" t="s">
        <v>15</v>
      </c>
      <c r="G6" s="8" t="s">
        <v>67</v>
      </c>
    </row>
    <row r="7" spans="1:7" ht="21" x14ac:dyDescent="0.25">
      <c r="A7" s="9" t="str">
        <f>Orçamento!A6</f>
        <v>1.</v>
      </c>
      <c r="B7" s="10" t="str">
        <f>VLOOKUP(A7, Orçamento!A$5:P$1308, 2, FALSE())</f>
        <v>Serviços Preliminares</v>
      </c>
      <c r="C7" s="6">
        <f>VLOOKUP(A7, Orçamento!A$5:P$1308, 12, FALSE())</f>
        <v>7127.7800000000007</v>
      </c>
      <c r="D7" s="62">
        <v>1</v>
      </c>
      <c r="E7" s="7">
        <f>$C7*D7</f>
        <v>7127.7800000000007</v>
      </c>
      <c r="F7" s="62"/>
      <c r="G7" s="7">
        <f>$C7*F7</f>
        <v>0</v>
      </c>
    </row>
    <row r="8" spans="1:7" ht="21" x14ac:dyDescent="0.25">
      <c r="A8" s="9" t="s">
        <v>59</v>
      </c>
      <c r="B8" s="10" t="str">
        <f>VLOOKUP(A8, Orçamento!A$5:P$1308, 2, FALSE())</f>
        <v>Administração Local</v>
      </c>
      <c r="C8" s="6">
        <f>VLOOKUP(A8, Orçamento!A$5:P$1308, 12, FALSE())</f>
        <v>4143.1000000000004</v>
      </c>
      <c r="D8" s="62"/>
      <c r="E8" s="7">
        <f t="shared" ref="E8:G14" si="0">$C8*D8</f>
        <v>0</v>
      </c>
      <c r="F8" s="62">
        <v>1</v>
      </c>
      <c r="G8" s="7">
        <f t="shared" si="0"/>
        <v>4143.1000000000004</v>
      </c>
    </row>
    <row r="9" spans="1:7" x14ac:dyDescent="0.25">
      <c r="A9" s="9" t="s">
        <v>60</v>
      </c>
      <c r="B9" s="10" t="str">
        <f>VLOOKUP(A9, Orçamento!A$5:P$1308, 2, FALSE())</f>
        <v>Fresagem</v>
      </c>
      <c r="C9" s="6">
        <f>VLOOKUP(A9, Orçamento!A$5:P$1308, 12, FALSE())</f>
        <v>43559.83</v>
      </c>
      <c r="D9" s="62">
        <v>1</v>
      </c>
      <c r="E9" s="7">
        <f t="shared" si="0"/>
        <v>43559.83</v>
      </c>
      <c r="F9" s="62"/>
      <c r="G9" s="7">
        <f t="shared" si="0"/>
        <v>0</v>
      </c>
    </row>
    <row r="10" spans="1:7" x14ac:dyDescent="0.25">
      <c r="A10" s="9" t="s">
        <v>61</v>
      </c>
      <c r="B10" s="10" t="str">
        <f>VLOOKUP(A10, Orçamento!A$5:P$1308, 2, FALSE())</f>
        <v>Imprimação</v>
      </c>
      <c r="C10" s="6">
        <f>VLOOKUP(A10, Orçamento!A$5:P$1308, 12, FALSE())</f>
        <v>24421.81</v>
      </c>
      <c r="D10" s="62">
        <v>1</v>
      </c>
      <c r="E10" s="7">
        <f t="shared" si="0"/>
        <v>24421.81</v>
      </c>
      <c r="F10" s="62"/>
      <c r="G10" s="7">
        <f t="shared" si="0"/>
        <v>0</v>
      </c>
    </row>
    <row r="11" spans="1:7" ht="21" x14ac:dyDescent="0.25">
      <c r="A11" s="9" t="s">
        <v>62</v>
      </c>
      <c r="B11" s="10" t="str">
        <f>VLOOKUP(A11, Orçamento!A$5:P$1308, 2, FALSE())</f>
        <v>Camada de Rolamento</v>
      </c>
      <c r="C11" s="6">
        <f>VLOOKUP(A11, Orçamento!A$5:P$1308, 12, FALSE())</f>
        <v>221216.80000000002</v>
      </c>
      <c r="D11" s="62">
        <v>1</v>
      </c>
      <c r="E11" s="7">
        <f t="shared" si="0"/>
        <v>221216.80000000002</v>
      </c>
      <c r="F11" s="62"/>
      <c r="G11" s="7">
        <f t="shared" si="0"/>
        <v>0</v>
      </c>
    </row>
    <row r="12" spans="1:7" x14ac:dyDescent="0.25">
      <c r="A12" s="9" t="s">
        <v>63</v>
      </c>
      <c r="B12" s="10" t="str">
        <f>VLOOKUP(A12, Orçamento!A$5:P$1308, 2, FALSE())</f>
        <v>Ensaios</v>
      </c>
      <c r="C12" s="6">
        <f>VLOOKUP(A12, Orçamento!A$5:P$1308, 12, FALSE())</f>
        <v>3624.06</v>
      </c>
      <c r="D12" s="62"/>
      <c r="E12" s="7">
        <f t="shared" si="0"/>
        <v>0</v>
      </c>
      <c r="F12" s="62">
        <v>1</v>
      </c>
      <c r="G12" s="7">
        <f t="shared" si="0"/>
        <v>3624.06</v>
      </c>
    </row>
    <row r="13" spans="1:7" x14ac:dyDescent="0.25">
      <c r="A13" s="9" t="s">
        <v>64</v>
      </c>
      <c r="B13" s="10" t="str">
        <f>VLOOKUP(A13, Orçamento!A$5:P$1308, 2, FALSE())</f>
        <v>Sinalização</v>
      </c>
      <c r="C13" s="6">
        <f>VLOOKUP(A13, Orçamento!A$5:P$1308, 12, FALSE())</f>
        <v>8423.99</v>
      </c>
      <c r="D13" s="62"/>
      <c r="E13" s="7">
        <f t="shared" si="0"/>
        <v>0</v>
      </c>
      <c r="F13" s="62">
        <v>1</v>
      </c>
      <c r="G13" s="7">
        <f t="shared" si="0"/>
        <v>8423.99</v>
      </c>
    </row>
    <row r="14" spans="1:7" x14ac:dyDescent="0.25">
      <c r="A14" s="9" t="s">
        <v>65</v>
      </c>
      <c r="B14" s="10" t="str">
        <f>VLOOKUP(A14, Orçamento!A$5:P$1308, 2, FALSE())</f>
        <v>As Built</v>
      </c>
      <c r="C14" s="6">
        <f>VLOOKUP(A14, Orçamento!A$5:P$1308, 12, FALSE())</f>
        <v>5551.72</v>
      </c>
      <c r="D14" s="62"/>
      <c r="E14" s="7">
        <f t="shared" si="0"/>
        <v>0</v>
      </c>
      <c r="F14" s="62">
        <v>1</v>
      </c>
      <c r="G14" s="7">
        <f t="shared" si="0"/>
        <v>5551.72</v>
      </c>
    </row>
    <row r="15" spans="1:7" x14ac:dyDescent="0.25">
      <c r="A15" s="14" t="s">
        <v>68</v>
      </c>
      <c r="B15" s="14"/>
      <c r="C15" s="14"/>
      <c r="D15" s="12">
        <f>E15/SUM($C7:$C14)</f>
        <v>0.93164104691845429</v>
      </c>
      <c r="E15" s="11">
        <f>SUM(E7:E14)</f>
        <v>296326.22000000003</v>
      </c>
      <c r="F15" s="12">
        <f>G15/SUM($C7:$C14)</f>
        <v>6.8358953081545909E-2</v>
      </c>
      <c r="G15" s="11">
        <f>SUM(G7:G14)</f>
        <v>21742.87</v>
      </c>
    </row>
    <row r="16" spans="1:7" x14ac:dyDescent="0.25">
      <c r="A16" s="14" t="s">
        <v>69</v>
      </c>
      <c r="B16" s="14"/>
      <c r="C16" s="14"/>
      <c r="D16" s="12">
        <f>E16/G16</f>
        <v>0.93164104691845417</v>
      </c>
      <c r="E16" s="11">
        <f>E15</f>
        <v>296326.22000000003</v>
      </c>
      <c r="F16" s="12">
        <f>G16/G16</f>
        <v>1</v>
      </c>
      <c r="G16" s="11">
        <f t="shared" ref="G16" si="1">E16+G15</f>
        <v>318069.09000000003</v>
      </c>
    </row>
    <row r="17" spans="1:7" x14ac:dyDescent="0.25">
      <c r="A17" s="4"/>
      <c r="B17" s="2"/>
      <c r="C17" s="3"/>
      <c r="D17" s="1"/>
      <c r="E17" s="1"/>
      <c r="F17" s="1"/>
      <c r="G17" s="1"/>
    </row>
    <row r="18" spans="1:7" x14ac:dyDescent="0.25">
      <c r="A18" s="4"/>
      <c r="B18" s="2"/>
      <c r="C18" s="3"/>
      <c r="D18" s="1"/>
      <c r="E18" s="1"/>
      <c r="F18" s="1"/>
      <c r="G18" s="1"/>
    </row>
    <row r="19" spans="1:7" x14ac:dyDescent="0.25">
      <c r="A19" s="4"/>
      <c r="B19" s="2"/>
      <c r="C19" s="3"/>
      <c r="D19" s="1"/>
      <c r="E19" s="1"/>
      <c r="F19" s="1"/>
      <c r="G19" s="1"/>
    </row>
    <row r="20" spans="1:7" x14ac:dyDescent="0.25">
      <c r="A20" s="4"/>
      <c r="B20" s="2"/>
      <c r="C20" s="3"/>
      <c r="D20" s="1"/>
      <c r="E20" s="1"/>
      <c r="F20" s="1"/>
      <c r="G20" s="1"/>
    </row>
    <row r="21" spans="1:7" x14ac:dyDescent="0.25">
      <c r="A21" s="4"/>
      <c r="B21" s="2"/>
      <c r="C21" s="3"/>
      <c r="D21" s="1"/>
      <c r="E21" s="1"/>
      <c r="F21" s="1"/>
      <c r="G21" s="1"/>
    </row>
    <row r="22" spans="1:7" x14ac:dyDescent="0.25">
      <c r="A22" s="4"/>
      <c r="B22" s="2"/>
      <c r="C22" s="3"/>
      <c r="D22" s="1"/>
      <c r="E22" s="1"/>
      <c r="F22" s="1"/>
      <c r="G22" s="1"/>
    </row>
    <row r="24" spans="1:7" x14ac:dyDescent="0.25">
      <c r="D24" s="5"/>
      <c r="E24" s="5"/>
    </row>
  </sheetData>
  <sheetProtection algorithmName="SHA-512" hashValue="og/cQFChbNJQ5aWP4n3Y0wQ0G4+IGsfU0g609AzEpyebI5uBPOP71OMZ9AbpOkJ8Hj1YWu6ySQoxRoESjUmv+A==" saltValue="UILSDZDVCUB1IXUt3lQxOg==" spinCount="100000" sheet="1" objects="1" scenarios="1"/>
  <mergeCells count="11">
    <mergeCell ref="A1:G1"/>
    <mergeCell ref="A2:G2"/>
    <mergeCell ref="A3:G3"/>
    <mergeCell ref="A4:G4"/>
    <mergeCell ref="A15:C15"/>
    <mergeCell ref="A16:C16"/>
    <mergeCell ref="D5:E5"/>
    <mergeCell ref="B5:B6"/>
    <mergeCell ref="C5:C6"/>
    <mergeCell ref="A5:A6"/>
    <mergeCell ref="F5:G5"/>
  </mergeCells>
  <printOptions horizontalCentered="1"/>
  <pageMargins left="1.1811023622047245" right="0.39370078740157483" top="1.8110236220472442" bottom="0.82677165354330717" header="0.51181102362204722" footer="0.31496062992125984"/>
  <pageSetup paperSize="9" fitToWidth="0" fitToHeight="0" orientation="portrait" r:id="rId1"/>
  <headerFooter>
    <oddFooter>&amp;C&amp;"Segoe UI,Normal"&amp;8Página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Orçamento</vt:lpstr>
      <vt:lpstr>Cronograma</vt:lpstr>
      <vt:lpstr>Cronograma!Area_de_impressao</vt:lpstr>
      <vt:lpstr>Orçamento!Area_de_impressao</vt:lpstr>
      <vt:lpstr>Cronograma!Titulos_de_impressao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Lima</dc:creator>
  <cp:lastModifiedBy>Tiago Capobianco Morando</cp:lastModifiedBy>
  <cp:lastPrinted>2024-08-07T16:20:46Z</cp:lastPrinted>
  <dcterms:created xsi:type="dcterms:W3CDTF">2015-06-05T18:19:34Z</dcterms:created>
  <dcterms:modified xsi:type="dcterms:W3CDTF">2024-08-07T16:25:13Z</dcterms:modified>
</cp:coreProperties>
</file>